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620" windowWidth="20115" windowHeight="8010" firstSheet="4" activeTab="4"/>
  </bookViews>
  <sheets>
    <sheet name="THÁNG 01" sheetId="2" r:id="rId1"/>
    <sheet name="THÁNG 02" sheetId="3" r:id="rId2"/>
    <sheet name="THÁNG 03" sheetId="4" r:id="rId3"/>
    <sheet name="THÁNG 04" sheetId="5" r:id="rId4"/>
    <sheet name="tháng 1" sheetId="17" r:id="rId5"/>
  </sheets>
  <definedNames>
    <definedName name="_xlnm._FilterDatabase" localSheetId="1" hidden="1">'THÁNG 02'!$A$13:$Q$98</definedName>
    <definedName name="_xlnm.Print_Titles" localSheetId="0">'THÁNG 01'!$13:$14</definedName>
    <definedName name="_xlnm.Print_Titles" localSheetId="1">'THÁNG 02'!$13:$14</definedName>
    <definedName name="_xlnm.Print_Titles" localSheetId="2">'THÁNG 03'!$13:$14</definedName>
    <definedName name="_xlnm.Print_Titles" localSheetId="3">'THÁNG 04'!$13:$14</definedName>
    <definedName name="_xlnm.Print_Titles" localSheetId="4">'tháng 1'!$13:$14</definedName>
  </definedNames>
  <calcPr calcId="144525"/>
</workbook>
</file>

<file path=xl/calcChain.xml><?xml version="1.0" encoding="utf-8"?>
<calcChain xmlns="http://schemas.openxmlformats.org/spreadsheetml/2006/main">
  <c r="D16" i="17" l="1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E17" i="17"/>
  <c r="O96" i="17"/>
  <c r="K94" i="17"/>
  <c r="E94" i="17"/>
  <c r="L93" i="17"/>
  <c r="E93" i="17"/>
  <c r="K92" i="17"/>
  <c r="E92" i="17"/>
  <c r="L91" i="17"/>
  <c r="E91" i="17"/>
  <c r="K90" i="17"/>
  <c r="E90" i="17"/>
  <c r="L89" i="17"/>
  <c r="E89" i="17"/>
  <c r="L88" i="17"/>
  <c r="K88" i="17"/>
  <c r="K87" i="17"/>
  <c r="L86" i="17"/>
  <c r="E86" i="17"/>
  <c r="K85" i="17"/>
  <c r="E85" i="17"/>
  <c r="L84" i="17"/>
  <c r="K84" i="17"/>
  <c r="M84" i="17" s="1"/>
  <c r="E84" i="17"/>
  <c r="L83" i="17"/>
  <c r="E83" i="17"/>
  <c r="K82" i="17"/>
  <c r="E82" i="17"/>
  <c r="L81" i="17"/>
  <c r="E81" i="17"/>
  <c r="K80" i="17"/>
  <c r="E80" i="17"/>
  <c r="L79" i="17"/>
  <c r="E79" i="17"/>
  <c r="K78" i="17"/>
  <c r="E78" i="17"/>
  <c r="L77" i="17"/>
  <c r="E77" i="17"/>
  <c r="K76" i="17"/>
  <c r="E76" i="17"/>
  <c r="L75" i="17"/>
  <c r="K75" i="17"/>
  <c r="E75" i="17"/>
  <c r="L74" i="17"/>
  <c r="E74" i="17"/>
  <c r="K73" i="17"/>
  <c r="L72" i="17"/>
  <c r="E72" i="17"/>
  <c r="K71" i="17"/>
  <c r="E71" i="17"/>
  <c r="L70" i="17"/>
  <c r="E70" i="17"/>
  <c r="K69" i="17"/>
  <c r="L68" i="17"/>
  <c r="E68" i="17"/>
  <c r="K67" i="17"/>
  <c r="E67" i="17"/>
  <c r="L66" i="17"/>
  <c r="E66" i="17"/>
  <c r="K65" i="17"/>
  <c r="L64" i="17"/>
  <c r="E64" i="17"/>
  <c r="K63" i="17"/>
  <c r="E63" i="17"/>
  <c r="L62" i="17"/>
  <c r="E62" i="17"/>
  <c r="K61" i="17"/>
  <c r="L60" i="17"/>
  <c r="E60" i="17"/>
  <c r="K59" i="17"/>
  <c r="E59" i="17"/>
  <c r="L58" i="17"/>
  <c r="E58" i="17"/>
  <c r="K57" i="17"/>
  <c r="L56" i="17"/>
  <c r="E56" i="17"/>
  <c r="K55" i="17"/>
  <c r="E55" i="17"/>
  <c r="L54" i="17"/>
  <c r="E54" i="17"/>
  <c r="K53" i="17"/>
  <c r="L52" i="17"/>
  <c r="E52" i="17"/>
  <c r="K51" i="17"/>
  <c r="E51" i="17"/>
  <c r="L50" i="17"/>
  <c r="E50" i="17"/>
  <c r="K49" i="17"/>
  <c r="L48" i="17"/>
  <c r="E48" i="17"/>
  <c r="K47" i="17"/>
  <c r="E47" i="17"/>
  <c r="L46" i="17"/>
  <c r="E46" i="17"/>
  <c r="K45" i="17"/>
  <c r="L44" i="17"/>
  <c r="E44" i="17"/>
  <c r="K43" i="17"/>
  <c r="E43" i="17"/>
  <c r="L42" i="17"/>
  <c r="E42" i="17"/>
  <c r="K41" i="17"/>
  <c r="L40" i="17"/>
  <c r="E40" i="17"/>
  <c r="K39" i="17"/>
  <c r="E39" i="17"/>
  <c r="L38" i="17"/>
  <c r="E38" i="17"/>
  <c r="K37" i="17"/>
  <c r="L36" i="17"/>
  <c r="E36" i="17"/>
  <c r="K35" i="17"/>
  <c r="E35" i="17"/>
  <c r="L34" i="17"/>
  <c r="E34" i="17"/>
  <c r="K33" i="17"/>
  <c r="L32" i="17"/>
  <c r="E32" i="17"/>
  <c r="L31" i="17"/>
  <c r="K31" i="17"/>
  <c r="L30" i="17"/>
  <c r="K30" i="17"/>
  <c r="E30" i="17"/>
  <c r="K29" i="17"/>
  <c r="E29" i="17"/>
  <c r="L28" i="17"/>
  <c r="E28" i="17"/>
  <c r="K27" i="17"/>
  <c r="L26" i="17"/>
  <c r="E26" i="17"/>
  <c r="K25" i="17"/>
  <c r="E25" i="17"/>
  <c r="L24" i="17"/>
  <c r="E24" i="17"/>
  <c r="K23" i="17"/>
  <c r="L22" i="17"/>
  <c r="E22" i="17"/>
  <c r="L21" i="17"/>
  <c r="K20" i="17"/>
  <c r="E20" i="17"/>
  <c r="L19" i="17"/>
  <c r="E19" i="17"/>
  <c r="K18" i="17"/>
  <c r="E18" i="17"/>
  <c r="L17" i="17"/>
  <c r="K16" i="17"/>
  <c r="E16" i="17"/>
  <c r="Q15" i="17"/>
  <c r="J15" i="17"/>
  <c r="D15" i="17"/>
  <c r="E15" i="17" s="1"/>
  <c r="M30" i="17" l="1"/>
  <c r="M31" i="17"/>
  <c r="M75" i="17"/>
  <c r="E88" i="17"/>
  <c r="F88" i="17" s="1"/>
  <c r="F30" i="17"/>
  <c r="F76" i="17"/>
  <c r="F80" i="17"/>
  <c r="F84" i="17"/>
  <c r="F92" i="17"/>
  <c r="E87" i="17"/>
  <c r="F87" i="17" s="1"/>
  <c r="G87" i="17" s="1"/>
  <c r="E73" i="17"/>
  <c r="F73" i="17" s="1"/>
  <c r="G73" i="17" s="1"/>
  <c r="E69" i="17"/>
  <c r="F69" i="17" s="1"/>
  <c r="G69" i="17" s="1"/>
  <c r="E65" i="17"/>
  <c r="F65" i="17" s="1"/>
  <c r="G65" i="17" s="1"/>
  <c r="E61" i="17"/>
  <c r="F61" i="17" s="1"/>
  <c r="G61" i="17" s="1"/>
  <c r="E57" i="17"/>
  <c r="F57" i="17" s="1"/>
  <c r="G57" i="17" s="1"/>
  <c r="E53" i="17"/>
  <c r="F53" i="17" s="1"/>
  <c r="G53" i="17" s="1"/>
  <c r="E49" i="17"/>
  <c r="F49" i="17" s="1"/>
  <c r="G49" i="17" s="1"/>
  <c r="E45" i="17"/>
  <c r="F45" i="17" s="1"/>
  <c r="G45" i="17" s="1"/>
  <c r="E41" i="17"/>
  <c r="F41" i="17" s="1"/>
  <c r="G41" i="17" s="1"/>
  <c r="E37" i="17"/>
  <c r="F37" i="17" s="1"/>
  <c r="G37" i="17" s="1"/>
  <c r="E33" i="17"/>
  <c r="F33" i="17" s="1"/>
  <c r="G33" i="17" s="1"/>
  <c r="E31" i="17"/>
  <c r="F31" i="17" s="1"/>
  <c r="E27" i="17"/>
  <c r="F27" i="17" s="1"/>
  <c r="G27" i="17" s="1"/>
  <c r="E23" i="17"/>
  <c r="F23" i="17" s="1"/>
  <c r="G23" i="17" s="1"/>
  <c r="E21" i="17"/>
  <c r="F21" i="17" s="1"/>
  <c r="G21" i="17" s="1"/>
  <c r="K93" i="17"/>
  <c r="K77" i="17"/>
  <c r="M77" i="17" s="1"/>
  <c r="L73" i="17"/>
  <c r="K62" i="17"/>
  <c r="M62" i="17" s="1"/>
  <c r="K52" i="17"/>
  <c r="K46" i="17"/>
  <c r="M46" i="17" s="1"/>
  <c r="K38" i="17"/>
  <c r="M38" i="17" s="1"/>
  <c r="K28" i="17"/>
  <c r="M28" i="17" s="1"/>
  <c r="L23" i="17"/>
  <c r="J95" i="17"/>
  <c r="K17" i="17"/>
  <c r="K26" i="17"/>
  <c r="L33" i="17"/>
  <c r="L41" i="17"/>
  <c r="M41" i="17" s="1"/>
  <c r="L49" i="17"/>
  <c r="L57" i="17"/>
  <c r="K68" i="17"/>
  <c r="L80" i="17"/>
  <c r="M80" i="17" s="1"/>
  <c r="N80" i="17" s="1"/>
  <c r="K36" i="17"/>
  <c r="K83" i="17"/>
  <c r="M83" i="17" s="1"/>
  <c r="K86" i="17"/>
  <c r="K21" i="17"/>
  <c r="M21" i="17" s="1"/>
  <c r="K44" i="17"/>
  <c r="K54" i="17"/>
  <c r="M54" i="17" s="1"/>
  <c r="K60" i="17"/>
  <c r="L65" i="17"/>
  <c r="K70" i="17"/>
  <c r="M70" i="17" s="1"/>
  <c r="K91" i="17"/>
  <c r="K19" i="17"/>
  <c r="K22" i="17"/>
  <c r="M22" i="17" s="1"/>
  <c r="K24" i="17"/>
  <c r="M24" i="17" s="1"/>
  <c r="M26" i="17"/>
  <c r="L27" i="17"/>
  <c r="K32" i="17"/>
  <c r="M32" i="17" s="1"/>
  <c r="K34" i="17"/>
  <c r="M34" i="17" s="1"/>
  <c r="M36" i="17"/>
  <c r="L37" i="17"/>
  <c r="K40" i="17"/>
  <c r="M40" i="17" s="1"/>
  <c r="K42" i="17"/>
  <c r="M42" i="17" s="1"/>
  <c r="M44" i="17"/>
  <c r="L45" i="17"/>
  <c r="K48" i="17"/>
  <c r="M48" i="17" s="1"/>
  <c r="K50" i="17"/>
  <c r="M50" i="17" s="1"/>
  <c r="M52" i="17"/>
  <c r="L53" i="17"/>
  <c r="K56" i="17"/>
  <c r="M56" i="17" s="1"/>
  <c r="K58" i="17"/>
  <c r="M58" i="17" s="1"/>
  <c r="M60" i="17"/>
  <c r="L61" i="17"/>
  <c r="K64" i="17"/>
  <c r="M64" i="17" s="1"/>
  <c r="K66" i="17"/>
  <c r="M66" i="17" s="1"/>
  <c r="M68" i="17"/>
  <c r="L69" i="17"/>
  <c r="K72" i="17"/>
  <c r="M72" i="17" s="1"/>
  <c r="K74" i="17"/>
  <c r="M74" i="17" s="1"/>
  <c r="L76" i="17"/>
  <c r="M76" i="17" s="1"/>
  <c r="N76" i="17" s="1"/>
  <c r="K79" i="17"/>
  <c r="M79" i="17" s="1"/>
  <c r="K81" i="17"/>
  <c r="M81" i="17" s="1"/>
  <c r="M86" i="17"/>
  <c r="L87" i="17"/>
  <c r="M87" i="17" s="1"/>
  <c r="K89" i="17"/>
  <c r="M89" i="17" s="1"/>
  <c r="M91" i="17"/>
  <c r="L92" i="17"/>
  <c r="D95" i="17"/>
  <c r="F16" i="17"/>
  <c r="F18" i="17"/>
  <c r="G18" i="17" s="1"/>
  <c r="F20" i="17"/>
  <c r="M17" i="17"/>
  <c r="M19" i="17"/>
  <c r="F22" i="17"/>
  <c r="F26" i="17"/>
  <c r="G26" i="17" s="1"/>
  <c r="F32" i="17"/>
  <c r="G32" i="17" s="1"/>
  <c r="F36" i="17"/>
  <c r="F40" i="17"/>
  <c r="G40" i="17" s="1"/>
  <c r="F44" i="17"/>
  <c r="G44" i="17" s="1"/>
  <c r="F48" i="17"/>
  <c r="F52" i="17"/>
  <c r="F56" i="17"/>
  <c r="F60" i="17"/>
  <c r="F64" i="17"/>
  <c r="G64" i="17" s="1"/>
  <c r="F68" i="17"/>
  <c r="F72" i="17"/>
  <c r="G72" i="17" s="1"/>
  <c r="F79" i="17"/>
  <c r="F83" i="17"/>
  <c r="F86" i="17"/>
  <c r="N86" i="17" s="1"/>
  <c r="F91" i="17"/>
  <c r="F94" i="17"/>
  <c r="L15" i="17"/>
  <c r="L16" i="17"/>
  <c r="M16" i="17" s="1"/>
  <c r="L18" i="17"/>
  <c r="M18" i="17" s="1"/>
  <c r="N18" i="17" s="1"/>
  <c r="L20" i="17"/>
  <c r="M20" i="17" s="1"/>
  <c r="N30" i="17"/>
  <c r="F24" i="17"/>
  <c r="G24" i="17" s="1"/>
  <c r="F28" i="17"/>
  <c r="G28" i="17" s="1"/>
  <c r="F34" i="17"/>
  <c r="G34" i="17" s="1"/>
  <c r="F38" i="17"/>
  <c r="G38" i="17" s="1"/>
  <c r="F42" i="17"/>
  <c r="G42" i="17" s="1"/>
  <c r="F46" i="17"/>
  <c r="G46" i="17" s="1"/>
  <c r="F50" i="17"/>
  <c r="G50" i="17" s="1"/>
  <c r="F54" i="17"/>
  <c r="G54" i="17" s="1"/>
  <c r="F58" i="17"/>
  <c r="G58" i="17" s="1"/>
  <c r="F62" i="17"/>
  <c r="G62" i="17" s="1"/>
  <c r="F66" i="17"/>
  <c r="G66" i="17" s="1"/>
  <c r="F70" i="17"/>
  <c r="G70" i="17" s="1"/>
  <c r="F74" i="17"/>
  <c r="G74" i="17" s="1"/>
  <c r="F77" i="17"/>
  <c r="G77" i="17" s="1"/>
  <c r="F81" i="17"/>
  <c r="G81" i="17" s="1"/>
  <c r="N84" i="17"/>
  <c r="G84" i="17"/>
  <c r="F89" i="17"/>
  <c r="G89" i="17" s="1"/>
  <c r="K15" i="17"/>
  <c r="F17" i="17"/>
  <c r="G17" i="17" s="1"/>
  <c r="F19" i="17"/>
  <c r="N19" i="17" s="1"/>
  <c r="G22" i="17"/>
  <c r="M23" i="17"/>
  <c r="F25" i="17"/>
  <c r="G25" i="17" s="1"/>
  <c r="L25" i="17"/>
  <c r="M25" i="17" s="1"/>
  <c r="M27" i="17"/>
  <c r="F29" i="17"/>
  <c r="G29" i="17" s="1"/>
  <c r="L29" i="17"/>
  <c r="M29" i="17" s="1"/>
  <c r="G30" i="17"/>
  <c r="M33" i="17"/>
  <c r="F35" i="17"/>
  <c r="G35" i="17" s="1"/>
  <c r="L35" i="17"/>
  <c r="M35" i="17" s="1"/>
  <c r="G36" i="17"/>
  <c r="M37" i="17"/>
  <c r="F39" i="17"/>
  <c r="G39" i="17" s="1"/>
  <c r="L39" i="17"/>
  <c r="M39" i="17" s="1"/>
  <c r="F43" i="17"/>
  <c r="G43" i="17" s="1"/>
  <c r="L43" i="17"/>
  <c r="M43" i="17" s="1"/>
  <c r="M45" i="17"/>
  <c r="F47" i="17"/>
  <c r="G47" i="17" s="1"/>
  <c r="L47" i="17"/>
  <c r="M47" i="17" s="1"/>
  <c r="G48" i="17"/>
  <c r="M49" i="17"/>
  <c r="F51" i="17"/>
  <c r="G51" i="17" s="1"/>
  <c r="L51" i="17"/>
  <c r="M51" i="17" s="1"/>
  <c r="G52" i="17"/>
  <c r="M53" i="17"/>
  <c r="F55" i="17"/>
  <c r="G55" i="17" s="1"/>
  <c r="L55" i="17"/>
  <c r="M55" i="17" s="1"/>
  <c r="G56" i="17"/>
  <c r="M57" i="17"/>
  <c r="F59" i="17"/>
  <c r="G59" i="17" s="1"/>
  <c r="L59" i="17"/>
  <c r="M59" i="17" s="1"/>
  <c r="G60" i="17"/>
  <c r="M61" i="17"/>
  <c r="F63" i="17"/>
  <c r="G63" i="17" s="1"/>
  <c r="L63" i="17"/>
  <c r="M63" i="17" s="1"/>
  <c r="M65" i="17"/>
  <c r="F67" i="17"/>
  <c r="G67" i="17" s="1"/>
  <c r="L67" i="17"/>
  <c r="M67" i="17" s="1"/>
  <c r="G68" i="17"/>
  <c r="M69" i="17"/>
  <c r="F71" i="17"/>
  <c r="G71" i="17" s="1"/>
  <c r="L71" i="17"/>
  <c r="M71" i="17" s="1"/>
  <c r="M73" i="17"/>
  <c r="F75" i="17"/>
  <c r="G75" i="17" s="1"/>
  <c r="G76" i="17"/>
  <c r="F78" i="17"/>
  <c r="G78" i="17" s="1"/>
  <c r="L78" i="17"/>
  <c r="M78" i="17" s="1"/>
  <c r="G79" i="17"/>
  <c r="G80" i="17"/>
  <c r="F82" i="17"/>
  <c r="G82" i="17" s="1"/>
  <c r="L82" i="17"/>
  <c r="M82" i="17" s="1"/>
  <c r="G83" i="17"/>
  <c r="F85" i="17"/>
  <c r="G85" i="17" s="1"/>
  <c r="L85" i="17"/>
  <c r="M85" i="17" s="1"/>
  <c r="M88" i="17"/>
  <c r="F90" i="17"/>
  <c r="G90" i="17" s="1"/>
  <c r="L90" i="17"/>
  <c r="M90" i="17" s="1"/>
  <c r="G91" i="17"/>
  <c r="G92" i="17"/>
  <c r="M92" i="17"/>
  <c r="N92" i="17" s="1"/>
  <c r="M93" i="17"/>
  <c r="L94" i="17"/>
  <c r="M94" i="17" s="1"/>
  <c r="F93" i="17"/>
  <c r="N93" i="17" l="1"/>
  <c r="N31" i="17"/>
  <c r="G31" i="17"/>
  <c r="G88" i="17"/>
  <c r="N88" i="17"/>
  <c r="N73" i="17"/>
  <c r="N65" i="17"/>
  <c r="N57" i="17"/>
  <c r="N49" i="17"/>
  <c r="N33" i="17"/>
  <c r="N87" i="17"/>
  <c r="N21" i="17"/>
  <c r="N41" i="17"/>
  <c r="N69" i="17"/>
  <c r="N61" i="17"/>
  <c r="N53" i="17"/>
  <c r="N45" i="17"/>
  <c r="N37" i="17"/>
  <c r="N27" i="17"/>
  <c r="N23" i="17"/>
  <c r="G86" i="17"/>
  <c r="N68" i="17"/>
  <c r="N60" i="17"/>
  <c r="N52" i="17"/>
  <c r="N44" i="17"/>
  <c r="N36" i="17"/>
  <c r="N26" i="17"/>
  <c r="N91" i="17"/>
  <c r="N83" i="17"/>
  <c r="N72" i="17"/>
  <c r="N64" i="17"/>
  <c r="N56" i="17"/>
  <c r="N48" i="17"/>
  <c r="N40" i="17"/>
  <c r="N32" i="17"/>
  <c r="N22" i="17"/>
  <c r="N79" i="17"/>
  <c r="N89" i="17"/>
  <c r="N81" i="17"/>
  <c r="N77" i="17"/>
  <c r="N74" i="17"/>
  <c r="N70" i="17"/>
  <c r="N66" i="17"/>
  <c r="N62" i="17"/>
  <c r="N58" i="17"/>
  <c r="N54" i="17"/>
  <c r="N50" i="17"/>
  <c r="N46" i="17"/>
  <c r="N42" i="17"/>
  <c r="N38" i="17"/>
  <c r="N34" i="17"/>
  <c r="N28" i="17"/>
  <c r="N24" i="17"/>
  <c r="N20" i="17"/>
  <c r="N16" i="17"/>
  <c r="N94" i="17"/>
  <c r="E95" i="17"/>
  <c r="F15" i="17"/>
  <c r="F95" i="17" s="1"/>
  <c r="G93" i="17"/>
  <c r="N85" i="17"/>
  <c r="N78" i="17"/>
  <c r="N67" i="17"/>
  <c r="N59" i="17"/>
  <c r="N51" i="17"/>
  <c r="N43" i="17"/>
  <c r="N35" i="17"/>
  <c r="N25" i="17"/>
  <c r="G94" i="17"/>
  <c r="N75" i="17"/>
  <c r="N17" i="17"/>
  <c r="G20" i="17"/>
  <c r="G16" i="17"/>
  <c r="K95" i="17"/>
  <c r="M15" i="17"/>
  <c r="M95" i="17" s="1"/>
  <c r="N90" i="17"/>
  <c r="N82" i="17"/>
  <c r="N71" i="17"/>
  <c r="N63" i="17"/>
  <c r="N55" i="17"/>
  <c r="N47" i="17"/>
  <c r="N39" i="17"/>
  <c r="N29" i="17"/>
  <c r="G19" i="17"/>
  <c r="L95" i="17"/>
  <c r="G15" i="17" l="1"/>
  <c r="G95" i="17" s="1"/>
  <c r="N15" i="17"/>
  <c r="N95" i="17" s="1"/>
  <c r="N96" i="5" l="1"/>
  <c r="I94" i="5"/>
  <c r="K94" i="5" s="1"/>
  <c r="D94" i="5"/>
  <c r="E94" i="5" s="1"/>
  <c r="I93" i="5"/>
  <c r="K93" i="5" s="1"/>
  <c r="D93" i="5"/>
  <c r="E93" i="5" s="1"/>
  <c r="I92" i="5"/>
  <c r="K92" i="5" s="1"/>
  <c r="D92" i="5"/>
  <c r="E92" i="5" s="1"/>
  <c r="I91" i="5"/>
  <c r="K91" i="5" s="1"/>
  <c r="D91" i="5"/>
  <c r="E91" i="5" s="1"/>
  <c r="I90" i="5"/>
  <c r="K90" i="5" s="1"/>
  <c r="D90" i="5"/>
  <c r="E90" i="5" s="1"/>
  <c r="I89" i="5"/>
  <c r="K89" i="5" s="1"/>
  <c r="D89" i="5"/>
  <c r="E89" i="5" s="1"/>
  <c r="I88" i="5"/>
  <c r="K88" i="5" s="1"/>
  <c r="D88" i="5"/>
  <c r="E88" i="5" s="1"/>
  <c r="I87" i="5"/>
  <c r="K87" i="5" s="1"/>
  <c r="E87" i="5"/>
  <c r="I86" i="5"/>
  <c r="K86" i="5" s="1"/>
  <c r="D86" i="5"/>
  <c r="E86" i="5" s="1"/>
  <c r="I85" i="5"/>
  <c r="K85" i="5" s="1"/>
  <c r="D85" i="5"/>
  <c r="E85" i="5" s="1"/>
  <c r="I84" i="5"/>
  <c r="K84" i="5" s="1"/>
  <c r="D84" i="5"/>
  <c r="E84" i="5" s="1"/>
  <c r="I83" i="5"/>
  <c r="K83" i="5" s="1"/>
  <c r="D83" i="5"/>
  <c r="E83" i="5" s="1"/>
  <c r="I82" i="5"/>
  <c r="K82" i="5" s="1"/>
  <c r="D82" i="5"/>
  <c r="E82" i="5" s="1"/>
  <c r="I81" i="5"/>
  <c r="K81" i="5" s="1"/>
  <c r="D81" i="5"/>
  <c r="E81" i="5" s="1"/>
  <c r="I80" i="5"/>
  <c r="K80" i="5" s="1"/>
  <c r="D80" i="5"/>
  <c r="E80" i="5" s="1"/>
  <c r="I79" i="5"/>
  <c r="K79" i="5" s="1"/>
  <c r="D79" i="5"/>
  <c r="E79" i="5" s="1"/>
  <c r="I78" i="5"/>
  <c r="K78" i="5" s="1"/>
  <c r="D78" i="5"/>
  <c r="E78" i="5" s="1"/>
  <c r="I77" i="5"/>
  <c r="K77" i="5" s="1"/>
  <c r="D77" i="5"/>
  <c r="E77" i="5" s="1"/>
  <c r="I76" i="5"/>
  <c r="K76" i="5" s="1"/>
  <c r="D76" i="5"/>
  <c r="E76" i="5" s="1"/>
  <c r="I75" i="5"/>
  <c r="D75" i="5"/>
  <c r="E75" i="5" s="1"/>
  <c r="I74" i="5"/>
  <c r="D74" i="5"/>
  <c r="E74" i="5" s="1"/>
  <c r="F74" i="5" s="1"/>
  <c r="I73" i="5"/>
  <c r="K73" i="5" s="1"/>
  <c r="D73" i="5"/>
  <c r="E73" i="5" s="1"/>
  <c r="F73" i="5" s="1"/>
  <c r="I72" i="5"/>
  <c r="K72" i="5" s="1"/>
  <c r="D72" i="5"/>
  <c r="E72" i="5" s="1"/>
  <c r="F72" i="5" s="1"/>
  <c r="I71" i="5"/>
  <c r="K71" i="5" s="1"/>
  <c r="D71" i="5"/>
  <c r="E71" i="5" s="1"/>
  <c r="F71" i="5" s="1"/>
  <c r="I70" i="5"/>
  <c r="K70" i="5" s="1"/>
  <c r="D70" i="5"/>
  <c r="E70" i="5" s="1"/>
  <c r="F70" i="5" s="1"/>
  <c r="I69" i="5"/>
  <c r="K69" i="5" s="1"/>
  <c r="D69" i="5"/>
  <c r="E69" i="5" s="1"/>
  <c r="F69" i="5" s="1"/>
  <c r="I68" i="5"/>
  <c r="K68" i="5" s="1"/>
  <c r="D68" i="5"/>
  <c r="E68" i="5" s="1"/>
  <c r="F68" i="5" s="1"/>
  <c r="I67" i="5"/>
  <c r="K67" i="5" s="1"/>
  <c r="D67" i="5"/>
  <c r="E67" i="5" s="1"/>
  <c r="F67" i="5" s="1"/>
  <c r="I66" i="5"/>
  <c r="K66" i="5" s="1"/>
  <c r="D66" i="5"/>
  <c r="E66" i="5" s="1"/>
  <c r="F66" i="5" s="1"/>
  <c r="I65" i="5"/>
  <c r="K65" i="5" s="1"/>
  <c r="D65" i="5"/>
  <c r="E65" i="5" s="1"/>
  <c r="F65" i="5" s="1"/>
  <c r="I64" i="5"/>
  <c r="K64" i="5" s="1"/>
  <c r="D64" i="5"/>
  <c r="E64" i="5" s="1"/>
  <c r="F64" i="5" s="1"/>
  <c r="I63" i="5"/>
  <c r="K63" i="5" s="1"/>
  <c r="D63" i="5"/>
  <c r="E63" i="5" s="1"/>
  <c r="F63" i="5" s="1"/>
  <c r="I62" i="5"/>
  <c r="K62" i="5" s="1"/>
  <c r="D62" i="5"/>
  <c r="E62" i="5" s="1"/>
  <c r="F62" i="5" s="1"/>
  <c r="I61" i="5"/>
  <c r="K61" i="5" s="1"/>
  <c r="D61" i="5"/>
  <c r="E61" i="5" s="1"/>
  <c r="F61" i="5" s="1"/>
  <c r="I60" i="5"/>
  <c r="K60" i="5" s="1"/>
  <c r="D60" i="5"/>
  <c r="E60" i="5" s="1"/>
  <c r="F60" i="5" s="1"/>
  <c r="I59" i="5"/>
  <c r="K59" i="5" s="1"/>
  <c r="D59" i="5"/>
  <c r="E59" i="5" s="1"/>
  <c r="F59" i="5" s="1"/>
  <c r="I58" i="5"/>
  <c r="K58" i="5" s="1"/>
  <c r="D58" i="5"/>
  <c r="E58" i="5" s="1"/>
  <c r="F58" i="5" s="1"/>
  <c r="I57" i="5"/>
  <c r="K57" i="5" s="1"/>
  <c r="D57" i="5"/>
  <c r="E57" i="5" s="1"/>
  <c r="F57" i="5" s="1"/>
  <c r="I56" i="5"/>
  <c r="K56" i="5" s="1"/>
  <c r="D56" i="5"/>
  <c r="E56" i="5" s="1"/>
  <c r="F56" i="5" s="1"/>
  <c r="I55" i="5"/>
  <c r="K55" i="5" s="1"/>
  <c r="D55" i="5"/>
  <c r="E55" i="5" s="1"/>
  <c r="F55" i="5" s="1"/>
  <c r="I54" i="5"/>
  <c r="K54" i="5" s="1"/>
  <c r="D54" i="5"/>
  <c r="E54" i="5" s="1"/>
  <c r="I53" i="5"/>
  <c r="K53" i="5" s="1"/>
  <c r="D53" i="5"/>
  <c r="E53" i="5" s="1"/>
  <c r="F53" i="5" s="1"/>
  <c r="I52" i="5"/>
  <c r="K52" i="5" s="1"/>
  <c r="D52" i="5"/>
  <c r="E52" i="5" s="1"/>
  <c r="I51" i="5"/>
  <c r="K51" i="5" s="1"/>
  <c r="D51" i="5"/>
  <c r="E51" i="5" s="1"/>
  <c r="F51" i="5" s="1"/>
  <c r="I50" i="5"/>
  <c r="K50" i="5" s="1"/>
  <c r="D50" i="5"/>
  <c r="E50" i="5" s="1"/>
  <c r="I49" i="5"/>
  <c r="K49" i="5" s="1"/>
  <c r="D49" i="5"/>
  <c r="E49" i="5" s="1"/>
  <c r="F49" i="5" s="1"/>
  <c r="I48" i="5"/>
  <c r="K48" i="5" s="1"/>
  <c r="D48" i="5"/>
  <c r="E48" i="5" s="1"/>
  <c r="F48" i="5" s="1"/>
  <c r="I47" i="5"/>
  <c r="K47" i="5" s="1"/>
  <c r="D47" i="5"/>
  <c r="E47" i="5" s="1"/>
  <c r="F47" i="5" s="1"/>
  <c r="I46" i="5"/>
  <c r="J46" i="5" s="1"/>
  <c r="D46" i="5"/>
  <c r="E46" i="5" s="1"/>
  <c r="F46" i="5" s="1"/>
  <c r="I45" i="5"/>
  <c r="J45" i="5" s="1"/>
  <c r="D45" i="5"/>
  <c r="E45" i="5" s="1"/>
  <c r="I44" i="5"/>
  <c r="J44" i="5" s="1"/>
  <c r="D44" i="5"/>
  <c r="E44" i="5" s="1"/>
  <c r="I43" i="5"/>
  <c r="J43" i="5" s="1"/>
  <c r="D43" i="5"/>
  <c r="E43" i="5" s="1"/>
  <c r="F43" i="5" s="1"/>
  <c r="I42" i="5"/>
  <c r="J42" i="5" s="1"/>
  <c r="D42" i="5"/>
  <c r="E42" i="5" s="1"/>
  <c r="F42" i="5" s="1"/>
  <c r="I41" i="5"/>
  <c r="J41" i="5" s="1"/>
  <c r="D41" i="5"/>
  <c r="E41" i="5" s="1"/>
  <c r="F41" i="5" s="1"/>
  <c r="I40" i="5"/>
  <c r="J40" i="5" s="1"/>
  <c r="D40" i="5"/>
  <c r="E40" i="5" s="1"/>
  <c r="I39" i="5"/>
  <c r="J39" i="5" s="1"/>
  <c r="D39" i="5"/>
  <c r="E39" i="5" s="1"/>
  <c r="F39" i="5" s="1"/>
  <c r="I38" i="5"/>
  <c r="J38" i="5" s="1"/>
  <c r="D38" i="5"/>
  <c r="E38" i="5" s="1"/>
  <c r="F38" i="5" s="1"/>
  <c r="I37" i="5"/>
  <c r="J37" i="5" s="1"/>
  <c r="D37" i="5"/>
  <c r="E37" i="5" s="1"/>
  <c r="I36" i="5"/>
  <c r="J36" i="5" s="1"/>
  <c r="D36" i="5"/>
  <c r="E36" i="5" s="1"/>
  <c r="I35" i="5"/>
  <c r="J35" i="5" s="1"/>
  <c r="D35" i="5"/>
  <c r="E35" i="5" s="1"/>
  <c r="I34" i="5"/>
  <c r="J34" i="5" s="1"/>
  <c r="D34" i="5"/>
  <c r="E34" i="5" s="1"/>
  <c r="F34" i="5" s="1"/>
  <c r="I33" i="5"/>
  <c r="J33" i="5" s="1"/>
  <c r="D33" i="5"/>
  <c r="E33" i="5" s="1"/>
  <c r="I32" i="5"/>
  <c r="J32" i="5" s="1"/>
  <c r="D32" i="5"/>
  <c r="E32" i="5" s="1"/>
  <c r="I31" i="5"/>
  <c r="J31" i="5" s="1"/>
  <c r="D31" i="5"/>
  <c r="E31" i="5" s="1"/>
  <c r="I30" i="5"/>
  <c r="J30" i="5" s="1"/>
  <c r="D30" i="5"/>
  <c r="E30" i="5" s="1"/>
  <c r="F30" i="5" s="1"/>
  <c r="I29" i="5"/>
  <c r="J29" i="5" s="1"/>
  <c r="D29" i="5"/>
  <c r="E29" i="5" s="1"/>
  <c r="I28" i="5"/>
  <c r="J28" i="5" s="1"/>
  <c r="D28" i="5"/>
  <c r="E28" i="5" s="1"/>
  <c r="I27" i="5"/>
  <c r="J27" i="5" s="1"/>
  <c r="D27" i="5"/>
  <c r="E27" i="5" s="1"/>
  <c r="I26" i="5"/>
  <c r="J26" i="5" s="1"/>
  <c r="D26" i="5"/>
  <c r="E26" i="5" s="1"/>
  <c r="I25" i="5"/>
  <c r="J25" i="5" s="1"/>
  <c r="D25" i="5"/>
  <c r="E25" i="5" s="1"/>
  <c r="F25" i="5" s="1"/>
  <c r="I24" i="5"/>
  <c r="J24" i="5" s="1"/>
  <c r="D24" i="5"/>
  <c r="E24" i="5" s="1"/>
  <c r="I23" i="5"/>
  <c r="J23" i="5" s="1"/>
  <c r="D23" i="5"/>
  <c r="E23" i="5" s="1"/>
  <c r="I22" i="5"/>
  <c r="J22" i="5" s="1"/>
  <c r="D22" i="5"/>
  <c r="E22" i="5" s="1"/>
  <c r="F22" i="5" s="1"/>
  <c r="I21" i="5"/>
  <c r="J21" i="5" s="1"/>
  <c r="D21" i="5"/>
  <c r="E21" i="5" s="1"/>
  <c r="I20" i="5"/>
  <c r="J20" i="5" s="1"/>
  <c r="D20" i="5"/>
  <c r="E20" i="5" s="1"/>
  <c r="F20" i="5" s="1"/>
  <c r="I19" i="5"/>
  <c r="J19" i="5" s="1"/>
  <c r="D19" i="5"/>
  <c r="E19" i="5" s="1"/>
  <c r="I18" i="5"/>
  <c r="J18" i="5" s="1"/>
  <c r="D18" i="5"/>
  <c r="E18" i="5" s="1"/>
  <c r="I17" i="5"/>
  <c r="J17" i="5" s="1"/>
  <c r="D17" i="5"/>
  <c r="E17" i="5" s="1"/>
  <c r="F17" i="5" s="1"/>
  <c r="I16" i="5"/>
  <c r="J16" i="5" s="1"/>
  <c r="D16" i="5"/>
  <c r="E16" i="5" s="1"/>
  <c r="P15" i="5"/>
  <c r="I15" i="5"/>
  <c r="I95" i="5" s="1"/>
  <c r="D15" i="5"/>
  <c r="D95" i="5" s="1"/>
  <c r="K39" i="5" l="1"/>
  <c r="J87" i="5"/>
  <c r="L87" i="5" s="1"/>
  <c r="K38" i="5"/>
  <c r="L38" i="5" s="1"/>
  <c r="M38" i="5" s="1"/>
  <c r="K30" i="5"/>
  <c r="L30" i="5" s="1"/>
  <c r="M30" i="5" s="1"/>
  <c r="K22" i="5"/>
  <c r="K26" i="5"/>
  <c r="K43" i="5"/>
  <c r="J91" i="5"/>
  <c r="L91" i="5" s="1"/>
  <c r="K18" i="5"/>
  <c r="L18" i="5" s="1"/>
  <c r="K34" i="5"/>
  <c r="L34" i="5" s="1"/>
  <c r="M34" i="5" s="1"/>
  <c r="K16" i="5"/>
  <c r="L16" i="5" s="1"/>
  <c r="K24" i="5"/>
  <c r="L24" i="5" s="1"/>
  <c r="K32" i="5"/>
  <c r="K41" i="5"/>
  <c r="L41" i="5" s="1"/>
  <c r="M41" i="5" s="1"/>
  <c r="J93" i="5"/>
  <c r="L93" i="5" s="1"/>
  <c r="K20" i="5"/>
  <c r="L20" i="5" s="1"/>
  <c r="M20" i="5" s="1"/>
  <c r="K28" i="5"/>
  <c r="K36" i="5"/>
  <c r="L36" i="5" s="1"/>
  <c r="K45" i="5"/>
  <c r="L45" i="5" s="1"/>
  <c r="J89" i="5"/>
  <c r="L89" i="5" s="1"/>
  <c r="K19" i="5"/>
  <c r="L19" i="5" s="1"/>
  <c r="L22" i="5"/>
  <c r="K23" i="5"/>
  <c r="L26" i="5"/>
  <c r="K27" i="5"/>
  <c r="L27" i="5" s="1"/>
  <c r="K31" i="5"/>
  <c r="L31" i="5" s="1"/>
  <c r="K35" i="5"/>
  <c r="L35" i="5" s="1"/>
  <c r="L39" i="5"/>
  <c r="M39" i="5" s="1"/>
  <c r="K40" i="5"/>
  <c r="L40" i="5" s="1"/>
  <c r="L43" i="5"/>
  <c r="M43" i="5" s="1"/>
  <c r="K44" i="5"/>
  <c r="J50" i="5"/>
  <c r="L50" i="5" s="1"/>
  <c r="J54" i="5"/>
  <c r="L54" i="5" s="1"/>
  <c r="J88" i="5"/>
  <c r="L88" i="5" s="1"/>
  <c r="J92" i="5"/>
  <c r="L92" i="5" s="1"/>
  <c r="K17" i="5"/>
  <c r="L17" i="5" s="1"/>
  <c r="M17" i="5" s="1"/>
  <c r="K21" i="5"/>
  <c r="L21" i="5" s="1"/>
  <c r="K25" i="5"/>
  <c r="L25" i="5" s="1"/>
  <c r="M25" i="5" s="1"/>
  <c r="L28" i="5"/>
  <c r="K29" i="5"/>
  <c r="L29" i="5" s="1"/>
  <c r="L32" i="5"/>
  <c r="K33" i="5"/>
  <c r="L33" i="5" s="1"/>
  <c r="K37" i="5"/>
  <c r="L37" i="5" s="1"/>
  <c r="K42" i="5"/>
  <c r="L42" i="5" s="1"/>
  <c r="M42" i="5" s="1"/>
  <c r="K46" i="5"/>
  <c r="L46" i="5" s="1"/>
  <c r="M46" i="5" s="1"/>
  <c r="J52" i="5"/>
  <c r="L52" i="5" s="1"/>
  <c r="J90" i="5"/>
  <c r="L90" i="5" s="1"/>
  <c r="J94" i="5"/>
  <c r="L23" i="5"/>
  <c r="L44" i="5"/>
  <c r="F40" i="5"/>
  <c r="F44" i="5"/>
  <c r="F45" i="5"/>
  <c r="F50" i="5"/>
  <c r="F54" i="5"/>
  <c r="F52" i="5"/>
  <c r="F18" i="5"/>
  <c r="F21" i="5"/>
  <c r="F23" i="5"/>
  <c r="F26" i="5"/>
  <c r="F27" i="5"/>
  <c r="F28" i="5"/>
  <c r="F31" i="5"/>
  <c r="F32" i="5"/>
  <c r="F36" i="5"/>
  <c r="F37" i="5"/>
  <c r="K75" i="5"/>
  <c r="J75" i="5"/>
  <c r="F90" i="5"/>
  <c r="F94" i="5"/>
  <c r="F16" i="5"/>
  <c r="F19" i="5"/>
  <c r="F24" i="5"/>
  <c r="F29" i="5"/>
  <c r="F33" i="5"/>
  <c r="F35" i="5"/>
  <c r="M22" i="5"/>
  <c r="K74" i="5"/>
  <c r="J74" i="5"/>
  <c r="F76" i="5"/>
  <c r="F78" i="5"/>
  <c r="F80" i="5"/>
  <c r="F82" i="5"/>
  <c r="F84" i="5"/>
  <c r="F86" i="5"/>
  <c r="F89" i="5"/>
  <c r="M89" i="5" s="1"/>
  <c r="F93" i="5"/>
  <c r="J15" i="5"/>
  <c r="E15" i="5"/>
  <c r="E95" i="5" s="1"/>
  <c r="K15" i="5"/>
  <c r="K95" i="5" s="1"/>
  <c r="J47" i="5"/>
  <c r="L47" i="5" s="1"/>
  <c r="M47" i="5" s="1"/>
  <c r="J48" i="5"/>
  <c r="L48" i="5" s="1"/>
  <c r="M48" i="5" s="1"/>
  <c r="J49" i="5"/>
  <c r="L49" i="5" s="1"/>
  <c r="M49" i="5" s="1"/>
  <c r="J51" i="5"/>
  <c r="L51" i="5" s="1"/>
  <c r="M51" i="5" s="1"/>
  <c r="J53" i="5"/>
  <c r="L53" i="5" s="1"/>
  <c r="M53" i="5" s="1"/>
  <c r="J55" i="5"/>
  <c r="L55" i="5" s="1"/>
  <c r="M55" i="5" s="1"/>
  <c r="J56" i="5"/>
  <c r="L56" i="5" s="1"/>
  <c r="M56" i="5" s="1"/>
  <c r="J57" i="5"/>
  <c r="L57" i="5" s="1"/>
  <c r="M57" i="5" s="1"/>
  <c r="J58" i="5"/>
  <c r="L58" i="5" s="1"/>
  <c r="M58" i="5" s="1"/>
  <c r="J59" i="5"/>
  <c r="L59" i="5" s="1"/>
  <c r="M59" i="5" s="1"/>
  <c r="J60" i="5"/>
  <c r="L60" i="5" s="1"/>
  <c r="M60" i="5" s="1"/>
  <c r="J61" i="5"/>
  <c r="L61" i="5" s="1"/>
  <c r="M61" i="5" s="1"/>
  <c r="J62" i="5"/>
  <c r="L62" i="5" s="1"/>
  <c r="M62" i="5" s="1"/>
  <c r="J63" i="5"/>
  <c r="L63" i="5" s="1"/>
  <c r="M63" i="5" s="1"/>
  <c r="J64" i="5"/>
  <c r="L64" i="5" s="1"/>
  <c r="M64" i="5" s="1"/>
  <c r="J65" i="5"/>
  <c r="L65" i="5" s="1"/>
  <c r="M65" i="5" s="1"/>
  <c r="J66" i="5"/>
  <c r="L66" i="5" s="1"/>
  <c r="M66" i="5" s="1"/>
  <c r="J67" i="5"/>
  <c r="L67" i="5" s="1"/>
  <c r="M67" i="5" s="1"/>
  <c r="J68" i="5"/>
  <c r="L68" i="5" s="1"/>
  <c r="M68" i="5" s="1"/>
  <c r="J69" i="5"/>
  <c r="L69" i="5" s="1"/>
  <c r="M69" i="5" s="1"/>
  <c r="J70" i="5"/>
  <c r="L70" i="5" s="1"/>
  <c r="M70" i="5" s="1"/>
  <c r="J71" i="5"/>
  <c r="L71" i="5" s="1"/>
  <c r="M71" i="5" s="1"/>
  <c r="J72" i="5"/>
  <c r="L72" i="5" s="1"/>
  <c r="M72" i="5" s="1"/>
  <c r="J73" i="5"/>
  <c r="L73" i="5" s="1"/>
  <c r="M73" i="5" s="1"/>
  <c r="F88" i="5"/>
  <c r="F92" i="5"/>
  <c r="L94" i="5"/>
  <c r="F75" i="5"/>
  <c r="F77" i="5"/>
  <c r="F79" i="5"/>
  <c r="F81" i="5"/>
  <c r="F83" i="5"/>
  <c r="F85" i="5"/>
  <c r="F91" i="5"/>
  <c r="J76" i="5"/>
  <c r="L76" i="5" s="1"/>
  <c r="J77" i="5"/>
  <c r="L77" i="5" s="1"/>
  <c r="J78" i="5"/>
  <c r="L78" i="5" s="1"/>
  <c r="J79" i="5"/>
  <c r="L79" i="5" s="1"/>
  <c r="M79" i="5" s="1"/>
  <c r="J80" i="5"/>
  <c r="L80" i="5" s="1"/>
  <c r="J81" i="5"/>
  <c r="L81" i="5" s="1"/>
  <c r="J82" i="5"/>
  <c r="L82" i="5" s="1"/>
  <c r="M82" i="5" s="1"/>
  <c r="J83" i="5"/>
  <c r="L83" i="5" s="1"/>
  <c r="J84" i="5"/>
  <c r="L84" i="5" s="1"/>
  <c r="J85" i="5"/>
  <c r="L85" i="5" s="1"/>
  <c r="J86" i="5"/>
  <c r="L86" i="5" s="1"/>
  <c r="F87" i="5"/>
  <c r="N96" i="4"/>
  <c r="I94" i="4"/>
  <c r="K94" i="4" s="1"/>
  <c r="D94" i="4"/>
  <c r="E94" i="4" s="1"/>
  <c r="I93" i="4"/>
  <c r="K93" i="4" s="1"/>
  <c r="D93" i="4"/>
  <c r="E93" i="4" s="1"/>
  <c r="I92" i="4"/>
  <c r="K92" i="4" s="1"/>
  <c r="D92" i="4"/>
  <c r="E92" i="4" s="1"/>
  <c r="I91" i="4"/>
  <c r="K91" i="4" s="1"/>
  <c r="D91" i="4"/>
  <c r="E91" i="4" s="1"/>
  <c r="I90" i="4"/>
  <c r="K90" i="4" s="1"/>
  <c r="D90" i="4"/>
  <c r="E90" i="4" s="1"/>
  <c r="I89" i="4"/>
  <c r="K89" i="4" s="1"/>
  <c r="D89" i="4"/>
  <c r="E89" i="4" s="1"/>
  <c r="I88" i="4"/>
  <c r="K88" i="4" s="1"/>
  <c r="D88" i="4"/>
  <c r="E88" i="4" s="1"/>
  <c r="I87" i="4"/>
  <c r="K87" i="4" s="1"/>
  <c r="E87" i="4"/>
  <c r="I86" i="4"/>
  <c r="K86" i="4" s="1"/>
  <c r="D86" i="4"/>
  <c r="E86" i="4" s="1"/>
  <c r="I85" i="4"/>
  <c r="K85" i="4" s="1"/>
  <c r="D85" i="4"/>
  <c r="E85" i="4" s="1"/>
  <c r="I84" i="4"/>
  <c r="K84" i="4" s="1"/>
  <c r="D84" i="4"/>
  <c r="E84" i="4" s="1"/>
  <c r="I83" i="4"/>
  <c r="K83" i="4" s="1"/>
  <c r="D83" i="4"/>
  <c r="E83" i="4" s="1"/>
  <c r="I82" i="4"/>
  <c r="K82" i="4" s="1"/>
  <c r="D82" i="4"/>
  <c r="E82" i="4" s="1"/>
  <c r="I81" i="4"/>
  <c r="K81" i="4" s="1"/>
  <c r="D81" i="4"/>
  <c r="E81" i="4" s="1"/>
  <c r="I80" i="4"/>
  <c r="K80" i="4" s="1"/>
  <c r="D80" i="4"/>
  <c r="E80" i="4" s="1"/>
  <c r="I79" i="4"/>
  <c r="K79" i="4" s="1"/>
  <c r="D79" i="4"/>
  <c r="E79" i="4" s="1"/>
  <c r="I78" i="4"/>
  <c r="K78" i="4" s="1"/>
  <c r="D78" i="4"/>
  <c r="E78" i="4" s="1"/>
  <c r="I77" i="4"/>
  <c r="K77" i="4" s="1"/>
  <c r="D77" i="4"/>
  <c r="E77" i="4" s="1"/>
  <c r="F77" i="4" s="1"/>
  <c r="I76" i="4"/>
  <c r="K76" i="4" s="1"/>
  <c r="D76" i="4"/>
  <c r="E76" i="4" s="1"/>
  <c r="F76" i="4" s="1"/>
  <c r="I75" i="4"/>
  <c r="K75" i="4" s="1"/>
  <c r="D75" i="4"/>
  <c r="E75" i="4" s="1"/>
  <c r="F75" i="4" s="1"/>
  <c r="I74" i="4"/>
  <c r="K74" i="4" s="1"/>
  <c r="D74" i="4"/>
  <c r="E74" i="4" s="1"/>
  <c r="I73" i="4"/>
  <c r="K73" i="4" s="1"/>
  <c r="D73" i="4"/>
  <c r="E73" i="4" s="1"/>
  <c r="F73" i="4" s="1"/>
  <c r="I72" i="4"/>
  <c r="K72" i="4" s="1"/>
  <c r="D72" i="4"/>
  <c r="E72" i="4" s="1"/>
  <c r="F72" i="4" s="1"/>
  <c r="I71" i="4"/>
  <c r="K71" i="4" s="1"/>
  <c r="D71" i="4"/>
  <c r="E71" i="4" s="1"/>
  <c r="F71" i="4" s="1"/>
  <c r="I70" i="4"/>
  <c r="K70" i="4" s="1"/>
  <c r="D70" i="4"/>
  <c r="E70" i="4" s="1"/>
  <c r="I69" i="4"/>
  <c r="K69" i="4" s="1"/>
  <c r="D69" i="4"/>
  <c r="E69" i="4" s="1"/>
  <c r="F69" i="4" s="1"/>
  <c r="I68" i="4"/>
  <c r="K68" i="4" s="1"/>
  <c r="D68" i="4"/>
  <c r="E68" i="4" s="1"/>
  <c r="F68" i="4" s="1"/>
  <c r="I67" i="4"/>
  <c r="K67" i="4" s="1"/>
  <c r="D67" i="4"/>
  <c r="E67" i="4" s="1"/>
  <c r="F67" i="4" s="1"/>
  <c r="I66" i="4"/>
  <c r="K66" i="4" s="1"/>
  <c r="D66" i="4"/>
  <c r="E66" i="4" s="1"/>
  <c r="I65" i="4"/>
  <c r="K65" i="4" s="1"/>
  <c r="D65" i="4"/>
  <c r="E65" i="4" s="1"/>
  <c r="F65" i="4" s="1"/>
  <c r="I64" i="4"/>
  <c r="K64" i="4" s="1"/>
  <c r="D64" i="4"/>
  <c r="E64" i="4" s="1"/>
  <c r="F64" i="4" s="1"/>
  <c r="I63" i="4"/>
  <c r="K63" i="4" s="1"/>
  <c r="D63" i="4"/>
  <c r="E63" i="4" s="1"/>
  <c r="F63" i="4" s="1"/>
  <c r="I62" i="4"/>
  <c r="K62" i="4" s="1"/>
  <c r="D62" i="4"/>
  <c r="E62" i="4" s="1"/>
  <c r="I61" i="4"/>
  <c r="K61" i="4" s="1"/>
  <c r="D61" i="4"/>
  <c r="E61" i="4" s="1"/>
  <c r="F61" i="4" s="1"/>
  <c r="I60" i="4"/>
  <c r="K60" i="4" s="1"/>
  <c r="D60" i="4"/>
  <c r="E60" i="4" s="1"/>
  <c r="F60" i="4" s="1"/>
  <c r="I59" i="4"/>
  <c r="K59" i="4" s="1"/>
  <c r="D59" i="4"/>
  <c r="E59" i="4" s="1"/>
  <c r="F59" i="4" s="1"/>
  <c r="I58" i="4"/>
  <c r="K58" i="4" s="1"/>
  <c r="D58" i="4"/>
  <c r="E58" i="4" s="1"/>
  <c r="F58" i="4" s="1"/>
  <c r="I57" i="4"/>
  <c r="K57" i="4" s="1"/>
  <c r="D57" i="4"/>
  <c r="E57" i="4" s="1"/>
  <c r="F57" i="4" s="1"/>
  <c r="I56" i="4"/>
  <c r="K56" i="4" s="1"/>
  <c r="D56" i="4"/>
  <c r="E56" i="4" s="1"/>
  <c r="F56" i="4" s="1"/>
  <c r="I55" i="4"/>
  <c r="K55" i="4" s="1"/>
  <c r="D55" i="4"/>
  <c r="E55" i="4" s="1"/>
  <c r="F55" i="4" s="1"/>
  <c r="I54" i="4"/>
  <c r="K54" i="4" s="1"/>
  <c r="D54" i="4"/>
  <c r="E54" i="4" s="1"/>
  <c r="F54" i="4" s="1"/>
  <c r="I53" i="4"/>
  <c r="K53" i="4" s="1"/>
  <c r="D53" i="4"/>
  <c r="E53" i="4" s="1"/>
  <c r="F53" i="4" s="1"/>
  <c r="I52" i="4"/>
  <c r="K52" i="4" s="1"/>
  <c r="D52" i="4"/>
  <c r="E52" i="4" s="1"/>
  <c r="I51" i="4"/>
  <c r="J51" i="4" s="1"/>
  <c r="D51" i="4"/>
  <c r="E51" i="4" s="1"/>
  <c r="I50" i="4"/>
  <c r="J50" i="4" s="1"/>
  <c r="D50" i="4"/>
  <c r="E50" i="4" s="1"/>
  <c r="I49" i="4"/>
  <c r="J49" i="4" s="1"/>
  <c r="D49" i="4"/>
  <c r="E49" i="4" s="1"/>
  <c r="I48" i="4"/>
  <c r="J48" i="4" s="1"/>
  <c r="D48" i="4"/>
  <c r="E48" i="4" s="1"/>
  <c r="I47" i="4"/>
  <c r="J47" i="4" s="1"/>
  <c r="D47" i="4"/>
  <c r="E47" i="4" s="1"/>
  <c r="I46" i="4"/>
  <c r="J46" i="4" s="1"/>
  <c r="D46" i="4"/>
  <c r="E46" i="4" s="1"/>
  <c r="I45" i="4"/>
  <c r="J45" i="4" s="1"/>
  <c r="D45" i="4"/>
  <c r="E45" i="4" s="1"/>
  <c r="I44" i="4"/>
  <c r="J44" i="4" s="1"/>
  <c r="D44" i="4"/>
  <c r="E44" i="4" s="1"/>
  <c r="I43" i="4"/>
  <c r="J43" i="4" s="1"/>
  <c r="D43" i="4"/>
  <c r="E43" i="4" s="1"/>
  <c r="I42" i="4"/>
  <c r="J42" i="4" s="1"/>
  <c r="D42" i="4"/>
  <c r="E42" i="4" s="1"/>
  <c r="I41" i="4"/>
  <c r="J41" i="4" s="1"/>
  <c r="D41" i="4"/>
  <c r="E41" i="4" s="1"/>
  <c r="I40" i="4"/>
  <c r="J40" i="4" s="1"/>
  <c r="D40" i="4"/>
  <c r="E40" i="4" s="1"/>
  <c r="I39" i="4"/>
  <c r="J39" i="4" s="1"/>
  <c r="D39" i="4"/>
  <c r="E39" i="4" s="1"/>
  <c r="I38" i="4"/>
  <c r="J38" i="4" s="1"/>
  <c r="D38" i="4"/>
  <c r="E38" i="4" s="1"/>
  <c r="I37" i="4"/>
  <c r="J37" i="4" s="1"/>
  <c r="D37" i="4"/>
  <c r="E37" i="4" s="1"/>
  <c r="I36" i="4"/>
  <c r="J36" i="4" s="1"/>
  <c r="D36" i="4"/>
  <c r="E36" i="4" s="1"/>
  <c r="I35" i="4"/>
  <c r="J35" i="4" s="1"/>
  <c r="D35" i="4"/>
  <c r="E35" i="4" s="1"/>
  <c r="I34" i="4"/>
  <c r="J34" i="4" s="1"/>
  <c r="D34" i="4"/>
  <c r="E34" i="4" s="1"/>
  <c r="F34" i="4" s="1"/>
  <c r="I33" i="4"/>
  <c r="J33" i="4" s="1"/>
  <c r="D33" i="4"/>
  <c r="E33" i="4" s="1"/>
  <c r="I32" i="4"/>
  <c r="J32" i="4" s="1"/>
  <c r="D32" i="4"/>
  <c r="E32" i="4" s="1"/>
  <c r="I31" i="4"/>
  <c r="J31" i="4" s="1"/>
  <c r="D31" i="4"/>
  <c r="E31" i="4" s="1"/>
  <c r="I30" i="4"/>
  <c r="J30" i="4" s="1"/>
  <c r="D30" i="4"/>
  <c r="E30" i="4" s="1"/>
  <c r="I29" i="4"/>
  <c r="J29" i="4" s="1"/>
  <c r="D29" i="4"/>
  <c r="E29" i="4" s="1"/>
  <c r="I28" i="4"/>
  <c r="J28" i="4" s="1"/>
  <c r="D28" i="4"/>
  <c r="E28" i="4" s="1"/>
  <c r="I27" i="4"/>
  <c r="J27" i="4" s="1"/>
  <c r="D27" i="4"/>
  <c r="E27" i="4" s="1"/>
  <c r="I26" i="4"/>
  <c r="J26" i="4" s="1"/>
  <c r="D26" i="4"/>
  <c r="E26" i="4" s="1"/>
  <c r="I25" i="4"/>
  <c r="J25" i="4" s="1"/>
  <c r="D25" i="4"/>
  <c r="E25" i="4" s="1"/>
  <c r="F25" i="4" s="1"/>
  <c r="I24" i="4"/>
  <c r="J24" i="4" s="1"/>
  <c r="D24" i="4"/>
  <c r="E24" i="4" s="1"/>
  <c r="F24" i="4" s="1"/>
  <c r="I23" i="4"/>
  <c r="J23" i="4" s="1"/>
  <c r="D23" i="4"/>
  <c r="E23" i="4" s="1"/>
  <c r="I22" i="4"/>
  <c r="J22" i="4" s="1"/>
  <c r="D22" i="4"/>
  <c r="E22" i="4" s="1"/>
  <c r="I21" i="4"/>
  <c r="J21" i="4" s="1"/>
  <c r="D21" i="4"/>
  <c r="E21" i="4" s="1"/>
  <c r="F21" i="4" s="1"/>
  <c r="I20" i="4"/>
  <c r="J20" i="4" s="1"/>
  <c r="D20" i="4"/>
  <c r="E20" i="4" s="1"/>
  <c r="F20" i="4" s="1"/>
  <c r="I19" i="4"/>
  <c r="J19" i="4" s="1"/>
  <c r="D19" i="4"/>
  <c r="E19" i="4" s="1"/>
  <c r="I18" i="4"/>
  <c r="J18" i="4" s="1"/>
  <c r="D18" i="4"/>
  <c r="E18" i="4" s="1"/>
  <c r="I17" i="4"/>
  <c r="J17" i="4" s="1"/>
  <c r="D17" i="4"/>
  <c r="E17" i="4" s="1"/>
  <c r="I16" i="4"/>
  <c r="J16" i="4" s="1"/>
  <c r="D16" i="4"/>
  <c r="E16" i="4" s="1"/>
  <c r="P15" i="4"/>
  <c r="I15" i="4"/>
  <c r="K15" i="4" s="1"/>
  <c r="D15" i="4"/>
  <c r="J15" i="4" l="1"/>
  <c r="K48" i="4"/>
  <c r="J93" i="4"/>
  <c r="J95" i="5"/>
  <c r="M32" i="5"/>
  <c r="M93" i="5"/>
  <c r="M91" i="5"/>
  <c r="M87" i="5"/>
  <c r="M85" i="5"/>
  <c r="M81" i="5"/>
  <c r="M77" i="5"/>
  <c r="M54" i="5"/>
  <c r="M52" i="5"/>
  <c r="M28" i="5"/>
  <c r="M26" i="5"/>
  <c r="M23" i="5"/>
  <c r="M18" i="5"/>
  <c r="M16" i="5"/>
  <c r="M80" i="5"/>
  <c r="M76" i="5"/>
  <c r="M45" i="5"/>
  <c r="M44" i="5"/>
  <c r="M92" i="5"/>
  <c r="M50" i="5"/>
  <c r="M24" i="5"/>
  <c r="M40" i="5"/>
  <c r="M88" i="5"/>
  <c r="M35" i="5"/>
  <c r="M21" i="5"/>
  <c r="M36" i="5"/>
  <c r="M84" i="5"/>
  <c r="M31" i="5"/>
  <c r="M19" i="5"/>
  <c r="M90" i="5"/>
  <c r="M37" i="5"/>
  <c r="M33" i="5"/>
  <c r="M27" i="5"/>
  <c r="M29" i="5"/>
  <c r="M94" i="5"/>
  <c r="M83" i="5"/>
  <c r="M86" i="5"/>
  <c r="M78" i="5"/>
  <c r="F15" i="5"/>
  <c r="F95" i="5" s="1"/>
  <c r="L74" i="5"/>
  <c r="M74" i="5" s="1"/>
  <c r="L75" i="5"/>
  <c r="M75" i="5" s="1"/>
  <c r="L15" i="5"/>
  <c r="K32" i="4"/>
  <c r="L93" i="4"/>
  <c r="J81" i="4"/>
  <c r="L81" i="4" s="1"/>
  <c r="J73" i="4"/>
  <c r="L73" i="4" s="1"/>
  <c r="M73" i="4" s="1"/>
  <c r="J64" i="4"/>
  <c r="L64" i="4" s="1"/>
  <c r="M64" i="4" s="1"/>
  <c r="K40" i="4"/>
  <c r="K24" i="4"/>
  <c r="L24" i="4" s="1"/>
  <c r="M24" i="4" s="1"/>
  <c r="K16" i="4"/>
  <c r="L16" i="4" s="1"/>
  <c r="K28" i="4"/>
  <c r="K44" i="4"/>
  <c r="L44" i="4" s="1"/>
  <c r="J68" i="4"/>
  <c r="L68" i="4" s="1"/>
  <c r="M68" i="4" s="1"/>
  <c r="J69" i="4"/>
  <c r="L69" i="4" s="1"/>
  <c r="M69" i="4" s="1"/>
  <c r="J85" i="4"/>
  <c r="L85" i="4" s="1"/>
  <c r="K20" i="4"/>
  <c r="K36" i="4"/>
  <c r="L36" i="4" s="1"/>
  <c r="J77" i="4"/>
  <c r="L77" i="4" s="1"/>
  <c r="M77" i="4" s="1"/>
  <c r="K22" i="4"/>
  <c r="L22" i="4" s="1"/>
  <c r="K30" i="4"/>
  <c r="K38" i="4"/>
  <c r="L38" i="4" s="1"/>
  <c r="K46" i="4"/>
  <c r="L46" i="4" s="1"/>
  <c r="J62" i="4"/>
  <c r="L62" i="4" s="1"/>
  <c r="J71" i="4"/>
  <c r="L71" i="4" s="1"/>
  <c r="J79" i="4"/>
  <c r="L79" i="4" s="1"/>
  <c r="K18" i="4"/>
  <c r="L18" i="4" s="1"/>
  <c r="K26" i="4"/>
  <c r="L26" i="4" s="1"/>
  <c r="K34" i="4"/>
  <c r="L34" i="4" s="1"/>
  <c r="M34" i="4" s="1"/>
  <c r="K42" i="4"/>
  <c r="L42" i="4" s="1"/>
  <c r="K50" i="4"/>
  <c r="L50" i="4" s="1"/>
  <c r="J66" i="4"/>
  <c r="L66" i="4" s="1"/>
  <c r="J75" i="4"/>
  <c r="L75" i="4" s="1"/>
  <c r="M75" i="4" s="1"/>
  <c r="J83" i="4"/>
  <c r="L83" i="4" s="1"/>
  <c r="J94" i="4"/>
  <c r="L94" i="4" s="1"/>
  <c r="K17" i="4"/>
  <c r="L20" i="4"/>
  <c r="M20" i="4" s="1"/>
  <c r="K21" i="4"/>
  <c r="K25" i="4"/>
  <c r="L25" i="4" s="1"/>
  <c r="M25" i="4" s="1"/>
  <c r="L28" i="4"/>
  <c r="K29" i="4"/>
  <c r="L29" i="4" s="1"/>
  <c r="L32" i="4"/>
  <c r="K33" i="4"/>
  <c r="L33" i="4" s="1"/>
  <c r="K37" i="4"/>
  <c r="L37" i="4" s="1"/>
  <c r="L40" i="4"/>
  <c r="K41" i="4"/>
  <c r="L41" i="4" s="1"/>
  <c r="K45" i="4"/>
  <c r="L45" i="4" s="1"/>
  <c r="L48" i="4"/>
  <c r="K49" i="4"/>
  <c r="L49" i="4" s="1"/>
  <c r="J53" i="4"/>
  <c r="L53" i="4" s="1"/>
  <c r="M53" i="4" s="1"/>
  <c r="J54" i="4"/>
  <c r="L54" i="4" s="1"/>
  <c r="M54" i="4" s="1"/>
  <c r="J55" i="4"/>
  <c r="L55" i="4" s="1"/>
  <c r="M55" i="4" s="1"/>
  <c r="J56" i="4"/>
  <c r="L56" i="4" s="1"/>
  <c r="M56" i="4" s="1"/>
  <c r="J57" i="4"/>
  <c r="L57" i="4" s="1"/>
  <c r="M57" i="4" s="1"/>
  <c r="J58" i="4"/>
  <c r="L58" i="4" s="1"/>
  <c r="M58" i="4" s="1"/>
  <c r="J59" i="4"/>
  <c r="L59" i="4" s="1"/>
  <c r="M59" i="4" s="1"/>
  <c r="J60" i="4"/>
  <c r="L60" i="4" s="1"/>
  <c r="M60" i="4" s="1"/>
  <c r="J61" i="4"/>
  <c r="L61" i="4" s="1"/>
  <c r="M61" i="4" s="1"/>
  <c r="J65" i="4"/>
  <c r="L65" i="4" s="1"/>
  <c r="M65" i="4" s="1"/>
  <c r="J70" i="4"/>
  <c r="L70" i="4" s="1"/>
  <c r="J74" i="4"/>
  <c r="L74" i="4" s="1"/>
  <c r="J78" i="4"/>
  <c r="L78" i="4" s="1"/>
  <c r="J82" i="4"/>
  <c r="L82" i="4" s="1"/>
  <c r="J86" i="4"/>
  <c r="L86" i="4" s="1"/>
  <c r="K19" i="4"/>
  <c r="L19" i="4" s="1"/>
  <c r="K23" i="4"/>
  <c r="L23" i="4" s="1"/>
  <c r="K27" i="4"/>
  <c r="L27" i="4" s="1"/>
  <c r="L30" i="4"/>
  <c r="K31" i="4"/>
  <c r="L31" i="4" s="1"/>
  <c r="K35" i="4"/>
  <c r="L35" i="4" s="1"/>
  <c r="K39" i="4"/>
  <c r="L39" i="4" s="1"/>
  <c r="K43" i="4"/>
  <c r="L43" i="4" s="1"/>
  <c r="K47" i="4"/>
  <c r="L47" i="4" s="1"/>
  <c r="K51" i="4"/>
  <c r="L51" i="4" s="1"/>
  <c r="J63" i="4"/>
  <c r="L63" i="4" s="1"/>
  <c r="M63" i="4" s="1"/>
  <c r="J67" i="4"/>
  <c r="L67" i="4" s="1"/>
  <c r="M67" i="4" s="1"/>
  <c r="J72" i="4"/>
  <c r="L72" i="4" s="1"/>
  <c r="M72" i="4" s="1"/>
  <c r="J76" i="4"/>
  <c r="L76" i="4" s="1"/>
  <c r="M76" i="4" s="1"/>
  <c r="J80" i="4"/>
  <c r="L80" i="4" s="1"/>
  <c r="J84" i="4"/>
  <c r="L84" i="4" s="1"/>
  <c r="L21" i="4"/>
  <c r="M21" i="4" s="1"/>
  <c r="D95" i="4"/>
  <c r="L15" i="4"/>
  <c r="E15" i="4"/>
  <c r="J52" i="4"/>
  <c r="L52" i="4" s="1"/>
  <c r="F80" i="4"/>
  <c r="F84" i="4"/>
  <c r="F79" i="4"/>
  <c r="F83" i="4"/>
  <c r="F89" i="4"/>
  <c r="F91" i="4"/>
  <c r="F93" i="4"/>
  <c r="I95" i="4"/>
  <c r="F16" i="4"/>
  <c r="F17" i="4"/>
  <c r="F18" i="4"/>
  <c r="F19" i="4"/>
  <c r="F22" i="4"/>
  <c r="F23" i="4"/>
  <c r="F26" i="4"/>
  <c r="F27" i="4"/>
  <c r="F28" i="4"/>
  <c r="F29" i="4"/>
  <c r="F30" i="4"/>
  <c r="F31" i="4"/>
  <c r="F32" i="4"/>
  <c r="F33" i="4"/>
  <c r="F35" i="4"/>
  <c r="F36" i="4"/>
  <c r="F37" i="4"/>
  <c r="F38" i="4"/>
  <c r="F39" i="4"/>
  <c r="F40" i="4"/>
  <c r="M40" i="4" s="1"/>
  <c r="F41" i="4"/>
  <c r="F42" i="4"/>
  <c r="F43" i="4"/>
  <c r="F44" i="4"/>
  <c r="F45" i="4"/>
  <c r="F46" i="4"/>
  <c r="F47" i="4"/>
  <c r="F48" i="4"/>
  <c r="M48" i="4" s="1"/>
  <c r="F49" i="4"/>
  <c r="F50" i="4"/>
  <c r="F51" i="4"/>
  <c r="F52" i="4"/>
  <c r="F62" i="4"/>
  <c r="F66" i="4"/>
  <c r="F70" i="4"/>
  <c r="M71" i="4"/>
  <c r="F74" i="4"/>
  <c r="F78" i="4"/>
  <c r="F82" i="4"/>
  <c r="F86" i="4"/>
  <c r="F81" i="4"/>
  <c r="M81" i="4" s="1"/>
  <c r="F85" i="4"/>
  <c r="F88" i="4"/>
  <c r="F90" i="4"/>
  <c r="F92" i="4"/>
  <c r="F94" i="4"/>
  <c r="J87" i="4"/>
  <c r="L87" i="4" s="1"/>
  <c r="J88" i="4"/>
  <c r="L88" i="4" s="1"/>
  <c r="J89" i="4"/>
  <c r="L89" i="4" s="1"/>
  <c r="J90" i="4"/>
  <c r="L90" i="4" s="1"/>
  <c r="J91" i="4"/>
  <c r="L91" i="4" s="1"/>
  <c r="M91" i="4" s="1"/>
  <c r="J92" i="4"/>
  <c r="L92" i="4" s="1"/>
  <c r="F87" i="4"/>
  <c r="L95" i="5" l="1"/>
  <c r="M15" i="5"/>
  <c r="M95" i="5" s="1"/>
  <c r="M32" i="4"/>
  <c r="M93" i="4"/>
  <c r="M92" i="4"/>
  <c r="M85" i="4"/>
  <c r="M79" i="4"/>
  <c r="M52" i="4"/>
  <c r="M50" i="4"/>
  <c r="M46" i="4"/>
  <c r="M18" i="4"/>
  <c r="M16" i="4"/>
  <c r="M89" i="4"/>
  <c r="M84" i="4"/>
  <c r="M22" i="4"/>
  <c r="M26" i="4"/>
  <c r="M90" i="4"/>
  <c r="M42" i="4"/>
  <c r="M38" i="4"/>
  <c r="K95" i="4"/>
  <c r="M62" i="4"/>
  <c r="M83" i="4"/>
  <c r="L17" i="4"/>
  <c r="M17" i="4" s="1"/>
  <c r="M45" i="4"/>
  <c r="M87" i="4"/>
  <c r="M66" i="4"/>
  <c r="M33" i="4"/>
  <c r="M29" i="4"/>
  <c r="M23" i="4"/>
  <c r="M86" i="4"/>
  <c r="M49" i="4"/>
  <c r="M28" i="4"/>
  <c r="M88" i="4"/>
  <c r="M44" i="4"/>
  <c r="M36" i="4"/>
  <c r="M31" i="4"/>
  <c r="M27" i="4"/>
  <c r="M19" i="4"/>
  <c r="M78" i="4"/>
  <c r="M70" i="4"/>
  <c r="M41" i="4"/>
  <c r="M37" i="4"/>
  <c r="M94" i="4"/>
  <c r="M82" i="4"/>
  <c r="M74" i="4"/>
  <c r="M51" i="4"/>
  <c r="M47" i="4"/>
  <c r="M43" i="4"/>
  <c r="M39" i="4"/>
  <c r="M35" i="4"/>
  <c r="M30" i="4"/>
  <c r="M80" i="4"/>
  <c r="E95" i="4"/>
  <c r="F15" i="4"/>
  <c r="F95" i="4" s="1"/>
  <c r="J95" i="4"/>
  <c r="L95" i="4"/>
  <c r="M15" i="4" l="1"/>
  <c r="M95" i="4" s="1"/>
  <c r="I32" i="3"/>
  <c r="J32" i="3" s="1"/>
  <c r="I33" i="3"/>
  <c r="K33" i="3" s="1"/>
  <c r="I34" i="3"/>
  <c r="J34" i="3" s="1"/>
  <c r="I35" i="3"/>
  <c r="J35" i="3" s="1"/>
  <c r="D32" i="3"/>
  <c r="E32" i="3" s="1"/>
  <c r="D33" i="3"/>
  <c r="E33" i="3" s="1"/>
  <c r="D34" i="3"/>
  <c r="E34" i="3" s="1"/>
  <c r="D35" i="3"/>
  <c r="E35" i="3" s="1"/>
  <c r="I32" i="2"/>
  <c r="J32" i="2" s="1"/>
  <c r="I34" i="2"/>
  <c r="J34" i="2" s="1"/>
  <c r="D32" i="2"/>
  <c r="E32" i="2" s="1"/>
  <c r="F32" i="2" s="1"/>
  <c r="D34" i="2"/>
  <c r="E34" i="2" s="1"/>
  <c r="F34" i="2" s="1"/>
  <c r="L34" i="2" l="1"/>
  <c r="M34" i="2" s="1"/>
  <c r="K34" i="2"/>
  <c r="K32" i="2"/>
  <c r="L32" i="2" s="1"/>
  <c r="M32" i="2" s="1"/>
  <c r="F35" i="3"/>
  <c r="K35" i="3"/>
  <c r="L35" i="3" s="1"/>
  <c r="M35" i="3" s="1"/>
  <c r="F32" i="3"/>
  <c r="K32" i="3"/>
  <c r="L32" i="3" s="1"/>
  <c r="K34" i="3"/>
  <c r="L34" i="3" s="1"/>
  <c r="F34" i="3"/>
  <c r="J33" i="3"/>
  <c r="L33" i="3" s="1"/>
  <c r="F33" i="3"/>
  <c r="M32" i="3" l="1"/>
  <c r="M34" i="3"/>
  <c r="M33" i="3"/>
  <c r="N96" i="3"/>
  <c r="I94" i="3"/>
  <c r="K94" i="3" s="1"/>
  <c r="D94" i="3"/>
  <c r="E94" i="3" s="1"/>
  <c r="I93" i="3"/>
  <c r="K93" i="3" s="1"/>
  <c r="L93" i="3" s="1"/>
  <c r="D93" i="3"/>
  <c r="E93" i="3" s="1"/>
  <c r="I92" i="3"/>
  <c r="J92" i="3" s="1"/>
  <c r="D92" i="3"/>
  <c r="E92" i="3" s="1"/>
  <c r="I91" i="3"/>
  <c r="J91" i="3" s="1"/>
  <c r="D91" i="3"/>
  <c r="E91" i="3" s="1"/>
  <c r="I90" i="3"/>
  <c r="J90" i="3" s="1"/>
  <c r="D90" i="3"/>
  <c r="E90" i="3" s="1"/>
  <c r="F90" i="3" s="1"/>
  <c r="I89" i="3"/>
  <c r="J89" i="3" s="1"/>
  <c r="D89" i="3"/>
  <c r="E89" i="3" s="1"/>
  <c r="F89" i="3" s="1"/>
  <c r="I88" i="3"/>
  <c r="J88" i="3" s="1"/>
  <c r="D88" i="3"/>
  <c r="E88" i="3" s="1"/>
  <c r="F88" i="3" s="1"/>
  <c r="I87" i="3"/>
  <c r="J87" i="3" s="1"/>
  <c r="E87" i="3"/>
  <c r="F87" i="3" s="1"/>
  <c r="I86" i="3"/>
  <c r="J86" i="3" s="1"/>
  <c r="D86" i="3"/>
  <c r="E86" i="3" s="1"/>
  <c r="I85" i="3"/>
  <c r="J85" i="3" s="1"/>
  <c r="D85" i="3"/>
  <c r="E85" i="3" s="1"/>
  <c r="I84" i="3"/>
  <c r="J84" i="3" s="1"/>
  <c r="D84" i="3"/>
  <c r="E84" i="3" s="1"/>
  <c r="I83" i="3"/>
  <c r="K83" i="3" s="1"/>
  <c r="D83" i="3"/>
  <c r="E83" i="3" s="1"/>
  <c r="I82" i="3"/>
  <c r="K82" i="3" s="1"/>
  <c r="D82" i="3"/>
  <c r="E82" i="3" s="1"/>
  <c r="I81" i="3"/>
  <c r="K81" i="3" s="1"/>
  <c r="D81" i="3"/>
  <c r="E81" i="3" s="1"/>
  <c r="I80" i="3"/>
  <c r="K80" i="3" s="1"/>
  <c r="D80" i="3"/>
  <c r="E80" i="3" s="1"/>
  <c r="I79" i="3"/>
  <c r="J79" i="3" s="1"/>
  <c r="D79" i="3"/>
  <c r="E79" i="3" s="1"/>
  <c r="I78" i="3"/>
  <c r="J78" i="3" s="1"/>
  <c r="D78" i="3"/>
  <c r="E78" i="3" s="1"/>
  <c r="I77" i="3"/>
  <c r="J77" i="3" s="1"/>
  <c r="D77" i="3"/>
  <c r="E77" i="3" s="1"/>
  <c r="I76" i="3"/>
  <c r="J76" i="3" s="1"/>
  <c r="D76" i="3"/>
  <c r="E76" i="3" s="1"/>
  <c r="I75" i="3"/>
  <c r="K75" i="3" s="1"/>
  <c r="D75" i="3"/>
  <c r="E75" i="3" s="1"/>
  <c r="I74" i="3"/>
  <c r="K74" i="3" s="1"/>
  <c r="D74" i="3"/>
  <c r="E74" i="3" s="1"/>
  <c r="I73" i="3"/>
  <c r="K73" i="3" s="1"/>
  <c r="D73" i="3"/>
  <c r="E73" i="3" s="1"/>
  <c r="I72" i="3"/>
  <c r="K72" i="3" s="1"/>
  <c r="D72" i="3"/>
  <c r="E72" i="3" s="1"/>
  <c r="I71" i="3"/>
  <c r="J71" i="3" s="1"/>
  <c r="D71" i="3"/>
  <c r="E71" i="3" s="1"/>
  <c r="I70" i="3"/>
  <c r="J70" i="3" s="1"/>
  <c r="D70" i="3"/>
  <c r="E70" i="3" s="1"/>
  <c r="I69" i="3"/>
  <c r="J69" i="3" s="1"/>
  <c r="D69" i="3"/>
  <c r="E69" i="3" s="1"/>
  <c r="I68" i="3"/>
  <c r="J68" i="3" s="1"/>
  <c r="D68" i="3"/>
  <c r="E68" i="3" s="1"/>
  <c r="I67" i="3"/>
  <c r="K67" i="3" s="1"/>
  <c r="D67" i="3"/>
  <c r="E67" i="3" s="1"/>
  <c r="I66" i="3"/>
  <c r="K66" i="3" s="1"/>
  <c r="D66" i="3"/>
  <c r="E66" i="3" s="1"/>
  <c r="I65" i="3"/>
  <c r="K65" i="3" s="1"/>
  <c r="D65" i="3"/>
  <c r="E65" i="3" s="1"/>
  <c r="I64" i="3"/>
  <c r="K64" i="3" s="1"/>
  <c r="D64" i="3"/>
  <c r="E64" i="3" s="1"/>
  <c r="I63" i="3"/>
  <c r="J63" i="3" s="1"/>
  <c r="D63" i="3"/>
  <c r="E63" i="3" s="1"/>
  <c r="I62" i="3"/>
  <c r="J62" i="3" s="1"/>
  <c r="D62" i="3"/>
  <c r="E62" i="3" s="1"/>
  <c r="I61" i="3"/>
  <c r="J61" i="3" s="1"/>
  <c r="D61" i="3"/>
  <c r="E61" i="3" s="1"/>
  <c r="I60" i="3"/>
  <c r="J60" i="3" s="1"/>
  <c r="D60" i="3"/>
  <c r="E60" i="3" s="1"/>
  <c r="I59" i="3"/>
  <c r="K59" i="3" s="1"/>
  <c r="D59" i="3"/>
  <c r="E59" i="3" s="1"/>
  <c r="F59" i="3" s="1"/>
  <c r="I58" i="3"/>
  <c r="K58" i="3" s="1"/>
  <c r="D58" i="3"/>
  <c r="E58" i="3" s="1"/>
  <c r="I57" i="3"/>
  <c r="K57" i="3" s="1"/>
  <c r="D57" i="3"/>
  <c r="E57" i="3" s="1"/>
  <c r="I56" i="3"/>
  <c r="K56" i="3" s="1"/>
  <c r="D56" i="3"/>
  <c r="E56" i="3" s="1"/>
  <c r="I55" i="3"/>
  <c r="J55" i="3" s="1"/>
  <c r="D55" i="3"/>
  <c r="E55" i="3" s="1"/>
  <c r="F55" i="3" s="1"/>
  <c r="I54" i="3"/>
  <c r="K54" i="3" s="1"/>
  <c r="D54" i="3"/>
  <c r="E54" i="3" s="1"/>
  <c r="I53" i="3"/>
  <c r="K53" i="3" s="1"/>
  <c r="D53" i="3"/>
  <c r="E53" i="3" s="1"/>
  <c r="I52" i="3"/>
  <c r="K52" i="3" s="1"/>
  <c r="D52" i="3"/>
  <c r="E52" i="3" s="1"/>
  <c r="I51" i="3"/>
  <c r="J51" i="3" s="1"/>
  <c r="D51" i="3"/>
  <c r="E51" i="3" s="1"/>
  <c r="F51" i="3" s="1"/>
  <c r="I50" i="3"/>
  <c r="J50" i="3" s="1"/>
  <c r="D50" i="3"/>
  <c r="E50" i="3" s="1"/>
  <c r="I49" i="3"/>
  <c r="D49" i="3"/>
  <c r="E49" i="3" s="1"/>
  <c r="I48" i="3"/>
  <c r="J48" i="3" s="1"/>
  <c r="D48" i="3"/>
  <c r="E48" i="3" s="1"/>
  <c r="I47" i="3"/>
  <c r="K47" i="3" s="1"/>
  <c r="D47" i="3"/>
  <c r="E47" i="3" s="1"/>
  <c r="F47" i="3" s="1"/>
  <c r="I46" i="3"/>
  <c r="K46" i="3" s="1"/>
  <c r="D46" i="3"/>
  <c r="E46" i="3" s="1"/>
  <c r="I45" i="3"/>
  <c r="K45" i="3" s="1"/>
  <c r="D45" i="3"/>
  <c r="E45" i="3" s="1"/>
  <c r="I44" i="3"/>
  <c r="K44" i="3" s="1"/>
  <c r="D44" i="3"/>
  <c r="E44" i="3" s="1"/>
  <c r="I43" i="3"/>
  <c r="J43" i="3" s="1"/>
  <c r="D43" i="3"/>
  <c r="E43" i="3" s="1"/>
  <c r="F43" i="3" s="1"/>
  <c r="I42" i="3"/>
  <c r="J42" i="3" s="1"/>
  <c r="D42" i="3"/>
  <c r="E42" i="3" s="1"/>
  <c r="I41" i="3"/>
  <c r="J41" i="3" s="1"/>
  <c r="D41" i="3"/>
  <c r="E41" i="3" s="1"/>
  <c r="I40" i="3"/>
  <c r="J40" i="3" s="1"/>
  <c r="D40" i="3"/>
  <c r="E40" i="3" s="1"/>
  <c r="I39" i="3"/>
  <c r="K39" i="3" s="1"/>
  <c r="D39" i="3"/>
  <c r="E39" i="3" s="1"/>
  <c r="F39" i="3" s="1"/>
  <c r="I38" i="3"/>
  <c r="K38" i="3" s="1"/>
  <c r="D38" i="3"/>
  <c r="E38" i="3" s="1"/>
  <c r="I37" i="3"/>
  <c r="K37" i="3" s="1"/>
  <c r="D37" i="3"/>
  <c r="E37" i="3" s="1"/>
  <c r="I36" i="3"/>
  <c r="K36" i="3" s="1"/>
  <c r="D36" i="3"/>
  <c r="E36" i="3" s="1"/>
  <c r="I31" i="3"/>
  <c r="K31" i="3" s="1"/>
  <c r="D31" i="3"/>
  <c r="E31" i="3" s="1"/>
  <c r="I30" i="3"/>
  <c r="K30" i="3" s="1"/>
  <c r="D30" i="3"/>
  <c r="E30" i="3" s="1"/>
  <c r="F30" i="3" s="1"/>
  <c r="I29" i="3"/>
  <c r="K29" i="3" s="1"/>
  <c r="D29" i="3"/>
  <c r="E29" i="3" s="1"/>
  <c r="I28" i="3"/>
  <c r="K28" i="3" s="1"/>
  <c r="D28" i="3"/>
  <c r="E28" i="3" s="1"/>
  <c r="F28" i="3" s="1"/>
  <c r="I27" i="3"/>
  <c r="K27" i="3" s="1"/>
  <c r="D27" i="3"/>
  <c r="E27" i="3" s="1"/>
  <c r="I26" i="3"/>
  <c r="K26" i="3" s="1"/>
  <c r="D26" i="3"/>
  <c r="E26" i="3" s="1"/>
  <c r="F26" i="3" s="1"/>
  <c r="I25" i="3"/>
  <c r="K25" i="3" s="1"/>
  <c r="D25" i="3"/>
  <c r="E25" i="3" s="1"/>
  <c r="I24" i="3"/>
  <c r="K24" i="3" s="1"/>
  <c r="D24" i="3"/>
  <c r="E24" i="3" s="1"/>
  <c r="F24" i="3" s="1"/>
  <c r="I23" i="3"/>
  <c r="K23" i="3" s="1"/>
  <c r="D23" i="3"/>
  <c r="E23" i="3" s="1"/>
  <c r="I22" i="3"/>
  <c r="K22" i="3" s="1"/>
  <c r="D22" i="3"/>
  <c r="E22" i="3" s="1"/>
  <c r="F22" i="3" s="1"/>
  <c r="I21" i="3"/>
  <c r="J21" i="3" s="1"/>
  <c r="D21" i="3"/>
  <c r="I20" i="3"/>
  <c r="K20" i="3" s="1"/>
  <c r="D20" i="3"/>
  <c r="E20" i="3" s="1"/>
  <c r="I19" i="3"/>
  <c r="K19" i="3" s="1"/>
  <c r="D19" i="3"/>
  <c r="E19" i="3" s="1"/>
  <c r="I18" i="3"/>
  <c r="K18" i="3" s="1"/>
  <c r="D18" i="3"/>
  <c r="E18" i="3" s="1"/>
  <c r="I17" i="3"/>
  <c r="J17" i="3" s="1"/>
  <c r="D17" i="3"/>
  <c r="E17" i="3" s="1"/>
  <c r="F17" i="3" s="1"/>
  <c r="I16" i="3"/>
  <c r="K16" i="3" s="1"/>
  <c r="D16" i="3"/>
  <c r="E16" i="3" s="1"/>
  <c r="P15" i="3"/>
  <c r="I15" i="3"/>
  <c r="D15" i="3"/>
  <c r="E15" i="3" s="1"/>
  <c r="F15" i="3" s="1"/>
  <c r="F91" i="3" l="1"/>
  <c r="M91" i="3" s="1"/>
  <c r="F92" i="3"/>
  <c r="J65" i="3"/>
  <c r="L65" i="3" s="1"/>
  <c r="E21" i="3"/>
  <c r="D95" i="3"/>
  <c r="J49" i="3"/>
  <c r="I95" i="3"/>
  <c r="J80" i="3"/>
  <c r="L80" i="3" s="1"/>
  <c r="J66" i="3"/>
  <c r="L66" i="3" s="1"/>
  <c r="K60" i="3"/>
  <c r="L60" i="3" s="1"/>
  <c r="J54" i="3"/>
  <c r="L54" i="3" s="1"/>
  <c r="J52" i="3"/>
  <c r="L52" i="3" s="1"/>
  <c r="K48" i="3"/>
  <c r="L48" i="3" s="1"/>
  <c r="J39" i="3"/>
  <c r="K50" i="3"/>
  <c r="L50" i="3" s="1"/>
  <c r="J53" i="3"/>
  <c r="L53" i="3" s="1"/>
  <c r="J83" i="3"/>
  <c r="L83" i="3" s="1"/>
  <c r="K62" i="3"/>
  <c r="L62" i="3" s="1"/>
  <c r="J67" i="3"/>
  <c r="L67" i="3" s="1"/>
  <c r="K21" i="3"/>
  <c r="L21" i="3" s="1"/>
  <c r="J38" i="3"/>
  <c r="L38" i="3" s="1"/>
  <c r="J18" i="3"/>
  <c r="L18" i="3" s="1"/>
  <c r="J29" i="3"/>
  <c r="L29" i="3" s="1"/>
  <c r="J37" i="3"/>
  <c r="L37" i="3" s="1"/>
  <c r="J64" i="3"/>
  <c r="L64" i="3" s="1"/>
  <c r="K76" i="3"/>
  <c r="L76" i="3" s="1"/>
  <c r="J82" i="3"/>
  <c r="L82" i="3" s="1"/>
  <c r="K91" i="3"/>
  <c r="L91" i="3" s="1"/>
  <c r="J36" i="3"/>
  <c r="L36" i="3" s="1"/>
  <c r="K78" i="3"/>
  <c r="L78" i="3" s="1"/>
  <c r="J81" i="3"/>
  <c r="L81" i="3" s="1"/>
  <c r="K17" i="3"/>
  <c r="L17" i="3" s="1"/>
  <c r="J25" i="3"/>
  <c r="L25" i="3" s="1"/>
  <c r="K51" i="3"/>
  <c r="K61" i="3"/>
  <c r="L61" i="3" s="1"/>
  <c r="K77" i="3"/>
  <c r="L77" i="3" s="1"/>
  <c r="K49" i="3"/>
  <c r="K63" i="3"/>
  <c r="L63" i="3" s="1"/>
  <c r="K79" i="3"/>
  <c r="L79" i="3" s="1"/>
  <c r="J94" i="3"/>
  <c r="L94" i="3" s="1"/>
  <c r="J19" i="3"/>
  <c r="L19" i="3" s="1"/>
  <c r="J16" i="3"/>
  <c r="L16" i="3" s="1"/>
  <c r="J27" i="3"/>
  <c r="L27" i="3" s="1"/>
  <c r="J31" i="3"/>
  <c r="L31" i="3" s="1"/>
  <c r="K40" i="3"/>
  <c r="L40" i="3" s="1"/>
  <c r="K41" i="3"/>
  <c r="L41" i="3" s="1"/>
  <c r="K42" i="3"/>
  <c r="L42" i="3" s="1"/>
  <c r="K43" i="3"/>
  <c r="J44" i="3"/>
  <c r="L44" i="3" s="1"/>
  <c r="J45" i="3"/>
  <c r="L45" i="3" s="1"/>
  <c r="J46" i="3"/>
  <c r="L46" i="3" s="1"/>
  <c r="J47" i="3"/>
  <c r="K55" i="3"/>
  <c r="L55" i="3" s="1"/>
  <c r="J56" i="3"/>
  <c r="L56" i="3" s="1"/>
  <c r="J57" i="3"/>
  <c r="L57" i="3" s="1"/>
  <c r="J58" i="3"/>
  <c r="L58" i="3" s="1"/>
  <c r="J59" i="3"/>
  <c r="K68" i="3"/>
  <c r="L68" i="3" s="1"/>
  <c r="K69" i="3"/>
  <c r="L69" i="3" s="1"/>
  <c r="K70" i="3"/>
  <c r="L70" i="3" s="1"/>
  <c r="K71" i="3"/>
  <c r="L71" i="3" s="1"/>
  <c r="J72" i="3"/>
  <c r="L72" i="3" s="1"/>
  <c r="J73" i="3"/>
  <c r="L73" i="3" s="1"/>
  <c r="J74" i="3"/>
  <c r="L74" i="3" s="1"/>
  <c r="J75" i="3"/>
  <c r="L75" i="3" s="1"/>
  <c r="K84" i="3"/>
  <c r="L84" i="3" s="1"/>
  <c r="K85" i="3"/>
  <c r="L85" i="3" s="1"/>
  <c r="K86" i="3"/>
  <c r="L86" i="3" s="1"/>
  <c r="K87" i="3"/>
  <c r="J20" i="3"/>
  <c r="L20" i="3" s="1"/>
  <c r="K92" i="3"/>
  <c r="J23" i="3"/>
  <c r="L23" i="3" s="1"/>
  <c r="K88" i="3"/>
  <c r="L88" i="3" s="1"/>
  <c r="F16" i="3"/>
  <c r="F20" i="3"/>
  <c r="F18" i="3"/>
  <c r="F19" i="3"/>
  <c r="F64" i="3"/>
  <c r="F65" i="3"/>
  <c r="F72" i="3"/>
  <c r="F73" i="3"/>
  <c r="F80" i="3"/>
  <c r="F81" i="3"/>
  <c r="F67" i="3"/>
  <c r="F75" i="3"/>
  <c r="F83" i="3"/>
  <c r="F37" i="3"/>
  <c r="F40" i="3"/>
  <c r="F44" i="3"/>
  <c r="F49" i="3"/>
  <c r="F53" i="3"/>
  <c r="F57" i="3"/>
  <c r="F60" i="3"/>
  <c r="F69" i="3"/>
  <c r="F76" i="3"/>
  <c r="F77" i="3"/>
  <c r="F84" i="3"/>
  <c r="F85" i="3"/>
  <c r="F36" i="3"/>
  <c r="F41" i="3"/>
  <c r="F45" i="3"/>
  <c r="F48" i="3"/>
  <c r="F52" i="3"/>
  <c r="F56" i="3"/>
  <c r="F61" i="3"/>
  <c r="F68" i="3"/>
  <c r="F63" i="3"/>
  <c r="F71" i="3"/>
  <c r="F79" i="3"/>
  <c r="K15" i="3"/>
  <c r="K89" i="3"/>
  <c r="F94" i="3"/>
  <c r="M94" i="3" s="1"/>
  <c r="K90" i="3"/>
  <c r="L90" i="3" s="1"/>
  <c r="J15" i="3"/>
  <c r="L15" i="3" s="1"/>
  <c r="J22" i="3"/>
  <c r="F23" i="3"/>
  <c r="J24" i="3"/>
  <c r="F25" i="3"/>
  <c r="M25" i="3" s="1"/>
  <c r="J26" i="3"/>
  <c r="F27" i="3"/>
  <c r="M27" i="3" s="1"/>
  <c r="J28" i="3"/>
  <c r="F29" i="3"/>
  <c r="M29" i="3" s="1"/>
  <c r="J30" i="3"/>
  <c r="F31" i="3"/>
  <c r="M31" i="3" s="1"/>
  <c r="F38" i="3"/>
  <c r="F42" i="3"/>
  <c r="F46" i="3"/>
  <c r="F50" i="3"/>
  <c r="F54" i="3"/>
  <c r="F58" i="3"/>
  <c r="F62" i="3"/>
  <c r="F66" i="3"/>
  <c r="F70" i="3"/>
  <c r="F74" i="3"/>
  <c r="F78" i="3"/>
  <c r="F82" i="3"/>
  <c r="F86" i="3"/>
  <c r="F93" i="3"/>
  <c r="M93" i="3" s="1"/>
  <c r="M42" i="3" l="1"/>
  <c r="L28" i="3"/>
  <c r="M28" i="3" s="1"/>
  <c r="L24" i="3"/>
  <c r="M24" i="3" s="1"/>
  <c r="M48" i="3"/>
  <c r="L39" i="3"/>
  <c r="M39" i="3" s="1"/>
  <c r="M88" i="3"/>
  <c r="L59" i="3"/>
  <c r="M59" i="3" s="1"/>
  <c r="M55" i="3"/>
  <c r="K95" i="3"/>
  <c r="L89" i="3"/>
  <c r="M89" i="3" s="1"/>
  <c r="L51" i="3"/>
  <c r="M51" i="3" s="1"/>
  <c r="L92" i="3"/>
  <c r="M92" i="3" s="1"/>
  <c r="L30" i="3"/>
  <c r="M30" i="3" s="1"/>
  <c r="L26" i="3"/>
  <c r="M26" i="3" s="1"/>
  <c r="L22" i="3"/>
  <c r="M22" i="3" s="1"/>
  <c r="L47" i="3"/>
  <c r="M47" i="3" s="1"/>
  <c r="M17" i="3"/>
  <c r="L87" i="3"/>
  <c r="M87" i="3" s="1"/>
  <c r="L43" i="3"/>
  <c r="M43" i="3" s="1"/>
  <c r="F21" i="3"/>
  <c r="F95" i="3" s="1"/>
  <c r="E95" i="3"/>
  <c r="L49" i="3"/>
  <c r="J95" i="3"/>
  <c r="M90" i="3"/>
  <c r="M78" i="3"/>
  <c r="M38" i="3"/>
  <c r="M83" i="3"/>
  <c r="M77" i="3"/>
  <c r="M67" i="3"/>
  <c r="M66" i="3"/>
  <c r="M65" i="3"/>
  <c r="M62" i="3"/>
  <c r="M56" i="3"/>
  <c r="M54" i="3"/>
  <c r="M53" i="3"/>
  <c r="M52" i="3"/>
  <c r="M50" i="3"/>
  <c r="M45" i="3"/>
  <c r="M44" i="3"/>
  <c r="M36" i="3"/>
  <c r="M18" i="3"/>
  <c r="M16" i="3"/>
  <c r="M63" i="3"/>
  <c r="M76" i="3"/>
  <c r="M64" i="3"/>
  <c r="M81" i="3"/>
  <c r="M86" i="3"/>
  <c r="M70" i="3"/>
  <c r="M60" i="3"/>
  <c r="M80" i="3"/>
  <c r="M82" i="3"/>
  <c r="M73" i="3"/>
  <c r="M19" i="3"/>
  <c r="M37" i="3"/>
  <c r="M58" i="3"/>
  <c r="M41" i="3"/>
  <c r="M72" i="3"/>
  <c r="M23" i="3"/>
  <c r="M20" i="3"/>
  <c r="M79" i="3"/>
  <c r="M61" i="3"/>
  <c r="M74" i="3"/>
  <c r="M84" i="3"/>
  <c r="M46" i="3"/>
  <c r="M71" i="3"/>
  <c r="M57" i="3"/>
  <c r="M40" i="3"/>
  <c r="M75" i="3"/>
  <c r="M68" i="3"/>
  <c r="M85" i="3"/>
  <c r="M69" i="3"/>
  <c r="N96" i="2"/>
  <c r="I94" i="2"/>
  <c r="J94" i="2" s="1"/>
  <c r="D94" i="2"/>
  <c r="E94" i="2" s="1"/>
  <c r="I93" i="2"/>
  <c r="K93" i="2" s="1"/>
  <c r="L93" i="2" s="1"/>
  <c r="D93" i="2"/>
  <c r="E93" i="2" s="1"/>
  <c r="I92" i="2"/>
  <c r="K92" i="2" s="1"/>
  <c r="D92" i="2"/>
  <c r="E92" i="2" s="1"/>
  <c r="I91" i="2"/>
  <c r="K91" i="2" s="1"/>
  <c r="D91" i="2"/>
  <c r="E91" i="2" s="1"/>
  <c r="I90" i="2"/>
  <c r="K90" i="2" s="1"/>
  <c r="D90" i="2"/>
  <c r="E90" i="2" s="1"/>
  <c r="I89" i="2"/>
  <c r="K89" i="2" s="1"/>
  <c r="D89" i="2"/>
  <c r="E89" i="2" s="1"/>
  <c r="I88" i="2"/>
  <c r="K88" i="2" s="1"/>
  <c r="D88" i="2"/>
  <c r="E88" i="2" s="1"/>
  <c r="I87" i="2"/>
  <c r="K87" i="2" s="1"/>
  <c r="E87" i="2"/>
  <c r="I86" i="2"/>
  <c r="K86" i="2" s="1"/>
  <c r="D86" i="2"/>
  <c r="E86" i="2" s="1"/>
  <c r="I85" i="2"/>
  <c r="K85" i="2" s="1"/>
  <c r="D85" i="2"/>
  <c r="E85" i="2" s="1"/>
  <c r="I84" i="2"/>
  <c r="K84" i="2" s="1"/>
  <c r="E84" i="2"/>
  <c r="D84" i="2"/>
  <c r="I83" i="2"/>
  <c r="K83" i="2" s="1"/>
  <c r="D83" i="2"/>
  <c r="E83" i="2" s="1"/>
  <c r="I82" i="2"/>
  <c r="K82" i="2" s="1"/>
  <c r="D82" i="2"/>
  <c r="E82" i="2" s="1"/>
  <c r="I81" i="2"/>
  <c r="K81" i="2" s="1"/>
  <c r="D81" i="2"/>
  <c r="E81" i="2" s="1"/>
  <c r="I80" i="2"/>
  <c r="K80" i="2" s="1"/>
  <c r="D80" i="2"/>
  <c r="E80" i="2" s="1"/>
  <c r="I79" i="2"/>
  <c r="K79" i="2" s="1"/>
  <c r="D79" i="2"/>
  <c r="E79" i="2" s="1"/>
  <c r="I78" i="2"/>
  <c r="K78" i="2" s="1"/>
  <c r="D78" i="2"/>
  <c r="E78" i="2" s="1"/>
  <c r="I77" i="2"/>
  <c r="K77" i="2" s="1"/>
  <c r="D77" i="2"/>
  <c r="E77" i="2" s="1"/>
  <c r="I76" i="2"/>
  <c r="K76" i="2" s="1"/>
  <c r="D76" i="2"/>
  <c r="E76" i="2" s="1"/>
  <c r="I75" i="2"/>
  <c r="K75" i="2" s="1"/>
  <c r="D75" i="2"/>
  <c r="E75" i="2" s="1"/>
  <c r="I74" i="2"/>
  <c r="K74" i="2" s="1"/>
  <c r="D74" i="2"/>
  <c r="E74" i="2" s="1"/>
  <c r="I73" i="2"/>
  <c r="K73" i="2" s="1"/>
  <c r="D73" i="2"/>
  <c r="E73" i="2" s="1"/>
  <c r="I72" i="2"/>
  <c r="K72" i="2" s="1"/>
  <c r="D72" i="2"/>
  <c r="E72" i="2" s="1"/>
  <c r="I71" i="2"/>
  <c r="K71" i="2" s="1"/>
  <c r="D71" i="2"/>
  <c r="E71" i="2" s="1"/>
  <c r="I70" i="2"/>
  <c r="K70" i="2" s="1"/>
  <c r="D70" i="2"/>
  <c r="E70" i="2" s="1"/>
  <c r="I69" i="2"/>
  <c r="K69" i="2" s="1"/>
  <c r="D69" i="2"/>
  <c r="E69" i="2" s="1"/>
  <c r="I68" i="2"/>
  <c r="K68" i="2" s="1"/>
  <c r="D68" i="2"/>
  <c r="E68" i="2" s="1"/>
  <c r="I67" i="2"/>
  <c r="J67" i="2" s="1"/>
  <c r="D67" i="2"/>
  <c r="E67" i="2" s="1"/>
  <c r="I66" i="2"/>
  <c r="J66" i="2" s="1"/>
  <c r="D66" i="2"/>
  <c r="E66" i="2" s="1"/>
  <c r="I65" i="2"/>
  <c r="J65" i="2" s="1"/>
  <c r="D65" i="2"/>
  <c r="E65" i="2" s="1"/>
  <c r="K64" i="2"/>
  <c r="I64" i="2"/>
  <c r="J64" i="2" s="1"/>
  <c r="D64" i="2"/>
  <c r="E64" i="2" s="1"/>
  <c r="I63" i="2"/>
  <c r="J63" i="2" s="1"/>
  <c r="D63" i="2"/>
  <c r="E63" i="2" s="1"/>
  <c r="I62" i="2"/>
  <c r="J62" i="2" s="1"/>
  <c r="D62" i="2"/>
  <c r="E62" i="2" s="1"/>
  <c r="I61" i="2"/>
  <c r="J61" i="2" s="1"/>
  <c r="D61" i="2"/>
  <c r="E61" i="2" s="1"/>
  <c r="I60" i="2"/>
  <c r="J60" i="2" s="1"/>
  <c r="D60" i="2"/>
  <c r="E60" i="2" s="1"/>
  <c r="I59" i="2"/>
  <c r="J59" i="2" s="1"/>
  <c r="D59" i="2"/>
  <c r="E59" i="2" s="1"/>
  <c r="I58" i="2"/>
  <c r="J58" i="2" s="1"/>
  <c r="D58" i="2"/>
  <c r="E58" i="2" s="1"/>
  <c r="I57" i="2"/>
  <c r="J57" i="2" s="1"/>
  <c r="D57" i="2"/>
  <c r="E57" i="2" s="1"/>
  <c r="I56" i="2"/>
  <c r="J56" i="2" s="1"/>
  <c r="D56" i="2"/>
  <c r="E56" i="2" s="1"/>
  <c r="I55" i="2"/>
  <c r="J55" i="2" s="1"/>
  <c r="D55" i="2"/>
  <c r="E55" i="2" s="1"/>
  <c r="I54" i="2"/>
  <c r="J54" i="2" s="1"/>
  <c r="D54" i="2"/>
  <c r="E54" i="2" s="1"/>
  <c r="I53" i="2"/>
  <c r="J53" i="2" s="1"/>
  <c r="D53" i="2"/>
  <c r="E53" i="2" s="1"/>
  <c r="I52" i="2"/>
  <c r="J52" i="2" s="1"/>
  <c r="E52" i="2"/>
  <c r="D52" i="2"/>
  <c r="I51" i="2"/>
  <c r="K51" i="2" s="1"/>
  <c r="D51" i="2"/>
  <c r="E51" i="2" s="1"/>
  <c r="I50" i="2"/>
  <c r="K50" i="2" s="1"/>
  <c r="D50" i="2"/>
  <c r="E50" i="2" s="1"/>
  <c r="I49" i="2"/>
  <c r="K49" i="2" s="1"/>
  <c r="D49" i="2"/>
  <c r="E49" i="2" s="1"/>
  <c r="F49" i="2" s="1"/>
  <c r="I48" i="2"/>
  <c r="J48" i="2" s="1"/>
  <c r="D48" i="2"/>
  <c r="E48" i="2" s="1"/>
  <c r="I47" i="2"/>
  <c r="J47" i="2" s="1"/>
  <c r="D47" i="2"/>
  <c r="E47" i="2" s="1"/>
  <c r="I46" i="2"/>
  <c r="J46" i="2" s="1"/>
  <c r="D46" i="2"/>
  <c r="E46" i="2" s="1"/>
  <c r="I45" i="2"/>
  <c r="J45" i="2" s="1"/>
  <c r="D45" i="2"/>
  <c r="E45" i="2" s="1"/>
  <c r="I44" i="2"/>
  <c r="J44" i="2" s="1"/>
  <c r="D44" i="2"/>
  <c r="E44" i="2" s="1"/>
  <c r="I43" i="2"/>
  <c r="J43" i="2" s="1"/>
  <c r="D43" i="2"/>
  <c r="E43" i="2" s="1"/>
  <c r="I42" i="2"/>
  <c r="J42" i="2" s="1"/>
  <c r="D42" i="2"/>
  <c r="E42" i="2" s="1"/>
  <c r="I41" i="2"/>
  <c r="J41" i="2" s="1"/>
  <c r="D41" i="2"/>
  <c r="E41" i="2" s="1"/>
  <c r="I40" i="2"/>
  <c r="J40" i="2" s="1"/>
  <c r="D40" i="2"/>
  <c r="E40" i="2" s="1"/>
  <c r="I39" i="2"/>
  <c r="J39" i="2" s="1"/>
  <c r="D39" i="2"/>
  <c r="E39" i="2" s="1"/>
  <c r="I38" i="2"/>
  <c r="J38" i="2" s="1"/>
  <c r="D38" i="2"/>
  <c r="E38" i="2" s="1"/>
  <c r="I37" i="2"/>
  <c r="J37" i="2" s="1"/>
  <c r="D37" i="2"/>
  <c r="E37" i="2" s="1"/>
  <c r="I36" i="2"/>
  <c r="J36" i="2" s="1"/>
  <c r="D36" i="2"/>
  <c r="E36" i="2" s="1"/>
  <c r="I35" i="2"/>
  <c r="J35" i="2" s="1"/>
  <c r="D35" i="2"/>
  <c r="E35" i="2" s="1"/>
  <c r="I31" i="2"/>
  <c r="D31" i="2"/>
  <c r="E31" i="2" s="1"/>
  <c r="F31" i="2" s="1"/>
  <c r="I30" i="2"/>
  <c r="D30" i="2"/>
  <c r="E30" i="2" s="1"/>
  <c r="F30" i="2" s="1"/>
  <c r="I29" i="2"/>
  <c r="D29" i="2"/>
  <c r="E29" i="2" s="1"/>
  <c r="F29" i="2" s="1"/>
  <c r="I28" i="2"/>
  <c r="D28" i="2"/>
  <c r="E28" i="2" s="1"/>
  <c r="F28" i="2" s="1"/>
  <c r="I27" i="2"/>
  <c r="D27" i="2"/>
  <c r="E27" i="2" s="1"/>
  <c r="F27" i="2" s="1"/>
  <c r="I26" i="2"/>
  <c r="D26" i="2"/>
  <c r="E26" i="2" s="1"/>
  <c r="F26" i="2" s="1"/>
  <c r="I25" i="2"/>
  <c r="D25" i="2"/>
  <c r="E25" i="2" s="1"/>
  <c r="F25" i="2" s="1"/>
  <c r="I24" i="2"/>
  <c r="D24" i="2"/>
  <c r="E24" i="2" s="1"/>
  <c r="F24" i="2" s="1"/>
  <c r="I23" i="2"/>
  <c r="E23" i="2"/>
  <c r="F23" i="2" s="1"/>
  <c r="D23" i="2"/>
  <c r="I22" i="2"/>
  <c r="D22" i="2"/>
  <c r="E22" i="2" s="1"/>
  <c r="F22" i="2" s="1"/>
  <c r="I21" i="2"/>
  <c r="D21" i="2"/>
  <c r="E21" i="2" s="1"/>
  <c r="F21" i="2" s="1"/>
  <c r="I20" i="2"/>
  <c r="J20" i="2" s="1"/>
  <c r="D20" i="2"/>
  <c r="E20" i="2" s="1"/>
  <c r="F20" i="2" s="1"/>
  <c r="I19" i="2"/>
  <c r="J19" i="2" s="1"/>
  <c r="D19" i="2"/>
  <c r="E19" i="2" s="1"/>
  <c r="F19" i="2" s="1"/>
  <c r="I18" i="2"/>
  <c r="J18" i="2" s="1"/>
  <c r="D18" i="2"/>
  <c r="E18" i="2" s="1"/>
  <c r="F18" i="2" s="1"/>
  <c r="I17" i="2"/>
  <c r="J17" i="2" s="1"/>
  <c r="D17" i="2"/>
  <c r="E17" i="2" s="1"/>
  <c r="F17" i="2" s="1"/>
  <c r="I16" i="2"/>
  <c r="J16" i="2" s="1"/>
  <c r="D16" i="2"/>
  <c r="E16" i="2" s="1"/>
  <c r="F16" i="2" s="1"/>
  <c r="P15" i="2"/>
  <c r="I15" i="2"/>
  <c r="K15" i="2" s="1"/>
  <c r="D15" i="2"/>
  <c r="L95" i="3" l="1"/>
  <c r="M21" i="3"/>
  <c r="M49" i="3"/>
  <c r="M15" i="3"/>
  <c r="M95" i="3" s="1"/>
  <c r="K60" i="2"/>
  <c r="K56" i="2"/>
  <c r="L56" i="2" s="1"/>
  <c r="K52" i="2"/>
  <c r="L52" i="2" s="1"/>
  <c r="J51" i="2"/>
  <c r="L51" i="2" s="1"/>
  <c r="J49" i="2"/>
  <c r="L49" i="2" s="1"/>
  <c r="M49" i="2" s="1"/>
  <c r="K41" i="2"/>
  <c r="K20" i="2"/>
  <c r="K37" i="2"/>
  <c r="L37" i="2" s="1"/>
  <c r="K58" i="2"/>
  <c r="K66" i="2"/>
  <c r="L66" i="2" s="1"/>
  <c r="K45" i="2"/>
  <c r="L45" i="2" s="1"/>
  <c r="K54" i="2"/>
  <c r="L54" i="2" s="1"/>
  <c r="M54" i="2" s="1"/>
  <c r="K62" i="2"/>
  <c r="L62" i="2" s="1"/>
  <c r="J15" i="2"/>
  <c r="L15" i="2" s="1"/>
  <c r="K16" i="2"/>
  <c r="K35" i="2"/>
  <c r="L35" i="2" s="1"/>
  <c r="K43" i="2"/>
  <c r="L43" i="2" s="1"/>
  <c r="K53" i="2"/>
  <c r="K57" i="2"/>
  <c r="L60" i="2"/>
  <c r="K61" i="2"/>
  <c r="L64" i="2"/>
  <c r="K65" i="2"/>
  <c r="K39" i="2"/>
  <c r="L39" i="2" s="1"/>
  <c r="K47" i="2"/>
  <c r="K55" i="2"/>
  <c r="L58" i="2"/>
  <c r="K59" i="2"/>
  <c r="K63" i="2"/>
  <c r="L63" i="2" s="1"/>
  <c r="K67" i="2"/>
  <c r="J68" i="2"/>
  <c r="L68" i="2" s="1"/>
  <c r="J69" i="2"/>
  <c r="J70" i="2"/>
  <c r="L70" i="2" s="1"/>
  <c r="J71" i="2"/>
  <c r="J72" i="2"/>
  <c r="L72" i="2" s="1"/>
  <c r="J73" i="2"/>
  <c r="J74" i="2"/>
  <c r="L74" i="2" s="1"/>
  <c r="J75" i="2"/>
  <c r="L75" i="2" s="1"/>
  <c r="J76" i="2"/>
  <c r="L76" i="2" s="1"/>
  <c r="J77" i="2"/>
  <c r="L77" i="2" s="1"/>
  <c r="J78" i="2"/>
  <c r="L78" i="2" s="1"/>
  <c r="J79" i="2"/>
  <c r="L79" i="2" s="1"/>
  <c r="J80" i="2"/>
  <c r="L80" i="2" s="1"/>
  <c r="J81" i="2"/>
  <c r="L81" i="2" s="1"/>
  <c r="J82" i="2"/>
  <c r="L82" i="2" s="1"/>
  <c r="J83" i="2"/>
  <c r="K38" i="2"/>
  <c r="L41" i="2"/>
  <c r="K42" i="2"/>
  <c r="L42" i="2" s="1"/>
  <c r="K46" i="2"/>
  <c r="L46" i="2" s="1"/>
  <c r="J84" i="2"/>
  <c r="L84" i="2" s="1"/>
  <c r="J85" i="2"/>
  <c r="L85" i="2" s="1"/>
  <c r="J86" i="2"/>
  <c r="L86" i="2" s="1"/>
  <c r="L38" i="2"/>
  <c r="K18" i="2"/>
  <c r="K36" i="2"/>
  <c r="L36" i="2" s="1"/>
  <c r="K40" i="2"/>
  <c r="L40" i="2" s="1"/>
  <c r="K44" i="2"/>
  <c r="L44" i="2" s="1"/>
  <c r="L47" i="2"/>
  <c r="K48" i="2"/>
  <c r="L48" i="2" s="1"/>
  <c r="J50" i="2"/>
  <c r="D95" i="2"/>
  <c r="E15" i="2"/>
  <c r="L16" i="2"/>
  <c r="M16" i="2" s="1"/>
  <c r="K19" i="2"/>
  <c r="L19" i="2" s="1"/>
  <c r="M19" i="2" s="1"/>
  <c r="F55" i="2"/>
  <c r="F63" i="2"/>
  <c r="F71" i="2"/>
  <c r="F79" i="2"/>
  <c r="K21" i="2"/>
  <c r="J21" i="2"/>
  <c r="K22" i="2"/>
  <c r="J22" i="2"/>
  <c r="K23" i="2"/>
  <c r="J23" i="2"/>
  <c r="K24" i="2"/>
  <c r="J24" i="2"/>
  <c r="K25" i="2"/>
  <c r="J25" i="2"/>
  <c r="K26" i="2"/>
  <c r="J26" i="2"/>
  <c r="K27" i="2"/>
  <c r="J27" i="2"/>
  <c r="K28" i="2"/>
  <c r="J28" i="2"/>
  <c r="K29" i="2"/>
  <c r="J29" i="2"/>
  <c r="K30" i="2"/>
  <c r="J30" i="2"/>
  <c r="K31" i="2"/>
  <c r="J31" i="2"/>
  <c r="F57" i="2"/>
  <c r="F65" i="2"/>
  <c r="F73" i="2"/>
  <c r="F81" i="2"/>
  <c r="K17" i="2"/>
  <c r="L17" i="2" s="1"/>
  <c r="M17" i="2" s="1"/>
  <c r="L18" i="2"/>
  <c r="M18" i="2" s="1"/>
  <c r="F35" i="2"/>
  <c r="F51" i="2"/>
  <c r="F59" i="2"/>
  <c r="F67" i="2"/>
  <c r="F75" i="2"/>
  <c r="F83" i="2"/>
  <c r="F53" i="2"/>
  <c r="F61" i="2"/>
  <c r="F69" i="2"/>
  <c r="F77" i="2"/>
  <c r="F52" i="2"/>
  <c r="F56" i="2"/>
  <c r="F60" i="2"/>
  <c r="M60" i="2" s="1"/>
  <c r="F64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L55" i="2"/>
  <c r="L59" i="2"/>
  <c r="L67" i="2"/>
  <c r="M67" i="2" s="1"/>
  <c r="L71" i="2"/>
  <c r="L83" i="2"/>
  <c r="F50" i="2"/>
  <c r="F58" i="2"/>
  <c r="M58" i="2" s="1"/>
  <c r="F62" i="2"/>
  <c r="F66" i="2"/>
  <c r="F70" i="2"/>
  <c r="F74" i="2"/>
  <c r="F78" i="2"/>
  <c r="F82" i="2"/>
  <c r="F88" i="2"/>
  <c r="F90" i="2"/>
  <c r="F92" i="2"/>
  <c r="F94" i="2"/>
  <c r="F54" i="2"/>
  <c r="I95" i="2"/>
  <c r="L53" i="2"/>
  <c r="L57" i="2"/>
  <c r="L61" i="2"/>
  <c r="M61" i="2" s="1"/>
  <c r="L65" i="2"/>
  <c r="L69" i="2"/>
  <c r="L73" i="2"/>
  <c r="L50" i="2"/>
  <c r="F68" i="2"/>
  <c r="F72" i="2"/>
  <c r="F76" i="2"/>
  <c r="F80" i="2"/>
  <c r="F84" i="2"/>
  <c r="F85" i="2"/>
  <c r="F86" i="2"/>
  <c r="F89" i="2"/>
  <c r="F91" i="2"/>
  <c r="F93" i="2"/>
  <c r="M93" i="2" s="1"/>
  <c r="J87" i="2"/>
  <c r="L87" i="2" s="1"/>
  <c r="J88" i="2"/>
  <c r="L88" i="2" s="1"/>
  <c r="J89" i="2"/>
  <c r="L89" i="2" s="1"/>
  <c r="J90" i="2"/>
  <c r="L90" i="2" s="1"/>
  <c r="J91" i="2"/>
  <c r="L91" i="2" s="1"/>
  <c r="J92" i="2"/>
  <c r="L92" i="2" s="1"/>
  <c r="K94" i="2"/>
  <c r="F87" i="2"/>
  <c r="L22" i="2" l="1"/>
  <c r="L21" i="2"/>
  <c r="M63" i="2"/>
  <c r="L20" i="2"/>
  <c r="M20" i="2" s="1"/>
  <c r="M85" i="2"/>
  <c r="M86" i="2"/>
  <c r="M84" i="2"/>
  <c r="M82" i="2"/>
  <c r="M80" i="2"/>
  <c r="M78" i="2"/>
  <c r="M76" i="2"/>
  <c r="M72" i="2"/>
  <c r="M70" i="2"/>
  <c r="M68" i="2"/>
  <c r="M66" i="2"/>
  <c r="M64" i="2"/>
  <c r="M62" i="2"/>
  <c r="M56" i="2"/>
  <c r="M52" i="2"/>
  <c r="M45" i="2"/>
  <c r="M41" i="2"/>
  <c r="K95" i="2"/>
  <c r="M77" i="2"/>
  <c r="M65" i="2"/>
  <c r="M44" i="2"/>
  <c r="M36" i="2"/>
  <c r="M37" i="2"/>
  <c r="M74" i="2"/>
  <c r="M51" i="2"/>
  <c r="M53" i="2"/>
  <c r="M89" i="2"/>
  <c r="M38" i="2"/>
  <c r="M69" i="2"/>
  <c r="M75" i="2"/>
  <c r="M87" i="2"/>
  <c r="M48" i="2"/>
  <c r="M46" i="2"/>
  <c r="M35" i="2"/>
  <c r="M55" i="2"/>
  <c r="M40" i="2"/>
  <c r="M57" i="2"/>
  <c r="M79" i="2"/>
  <c r="M92" i="2"/>
  <c r="M91" i="2"/>
  <c r="M47" i="2"/>
  <c r="M43" i="2"/>
  <c r="M39" i="2"/>
  <c r="M83" i="2"/>
  <c r="M59" i="2"/>
  <c r="L31" i="2"/>
  <c r="M31" i="2" s="1"/>
  <c r="L29" i="2"/>
  <c r="M29" i="2" s="1"/>
  <c r="L27" i="2"/>
  <c r="M27" i="2" s="1"/>
  <c r="L25" i="2"/>
  <c r="M25" i="2" s="1"/>
  <c r="L23" i="2"/>
  <c r="M23" i="2" s="1"/>
  <c r="M21" i="2"/>
  <c r="M71" i="2"/>
  <c r="M88" i="2"/>
  <c r="M42" i="2"/>
  <c r="M73" i="2"/>
  <c r="M81" i="2"/>
  <c r="M90" i="2"/>
  <c r="M50" i="2"/>
  <c r="E95" i="2"/>
  <c r="F15" i="2"/>
  <c r="F95" i="2" s="1"/>
  <c r="L94" i="2"/>
  <c r="M94" i="2" s="1"/>
  <c r="L30" i="2"/>
  <c r="M30" i="2" s="1"/>
  <c r="L28" i="2"/>
  <c r="M28" i="2" s="1"/>
  <c r="L26" i="2"/>
  <c r="M26" i="2" s="1"/>
  <c r="L24" i="2"/>
  <c r="M24" i="2" s="1"/>
  <c r="M22" i="2"/>
  <c r="J95" i="2"/>
  <c r="L95" i="2" l="1"/>
  <c r="M15" i="2"/>
  <c r="M95" i="2" s="1"/>
</calcChain>
</file>

<file path=xl/comments1.xml><?xml version="1.0" encoding="utf-8"?>
<comments xmlns="http://schemas.openxmlformats.org/spreadsheetml/2006/main">
  <authors>
    <author>Author</author>
    <author>HOE-KTX</author>
  </authors>
  <commentList>
    <comment ref="I32" authorId="0">
      <text>
        <r>
          <rPr>
            <b/>
            <sz val="9"/>
            <color indexed="81"/>
            <rFont val="Tahoma"/>
            <family val="2"/>
            <charset val="163"/>
          </rPr>
          <t>Author:</t>
        </r>
        <r>
          <rPr>
            <sz val="9"/>
            <color indexed="81"/>
            <rFont val="Tahoma"/>
            <family val="2"/>
            <charset val="163"/>
          </rPr>
          <t xml:space="preserve">
3 tháng phòng sv QT
</t>
        </r>
      </text>
    </comment>
    <comment ref="C3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phòng SV Lào: tháng 1 hết 36kw
chỉ số mới:27623
</t>
        </r>
      </text>
    </comment>
    <comment ref="H3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phòng SV lào: không tính ( tháng 01 5 khối nước )
</t>
        </r>
      </text>
    </comment>
    <comment ref="H35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10 khối
</t>
        </r>
      </text>
    </comment>
    <comment ref="H49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17 khối
</t>
        </r>
      </text>
    </comment>
    <comment ref="H67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15 khối
</t>
        </r>
      </text>
    </comment>
    <comment ref="H85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7 khối
</t>
        </r>
      </text>
    </comment>
    <comment ref="H9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15 khối
</t>
        </r>
      </text>
    </comment>
  </commentList>
</comments>
</file>

<file path=xl/comments2.xml><?xml version="1.0" encoding="utf-8"?>
<comments xmlns="http://schemas.openxmlformats.org/spreadsheetml/2006/main">
  <authors>
    <author>HOE-KTX</author>
  </authors>
  <commentList>
    <comment ref="C3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tính chỉ số của tháng 11/2016
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tính chỉ số của tháng 11
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thay ĐH: số cũ: 1821
số mới 14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chỉ số thực 740
do bị rỉ nước nên SV chịu 40 khối, KTX chịu 52 khối
</t>
        </r>
      </text>
    </comment>
    <comment ref="H61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số chốt trước khi thay đh: 6318
</t>
        </r>
      </text>
    </comment>
  </commentList>
</comments>
</file>

<file path=xl/comments3.xml><?xml version="1.0" encoding="utf-8"?>
<comments xmlns="http://schemas.openxmlformats.org/spreadsheetml/2006/main">
  <authors>
    <author>HOE-KTX</author>
  </authors>
  <commentList>
    <comment ref="H31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32 KHỐI
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20 KHỐI
</t>
        </r>
      </text>
    </comment>
  </commentList>
</comments>
</file>

<file path=xl/comments4.xml><?xml version="1.0" encoding="utf-8"?>
<comments xmlns="http://schemas.openxmlformats.org/spreadsheetml/2006/main">
  <authors>
    <author>Thanh An</author>
  </authors>
  <commentList>
    <comment ref="H1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8288.
(8288-8262)+5=31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8288.
(8288-8262)+5=31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I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H75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1342
=(1342-1332)+9=19
</t>
        </r>
      </text>
    </comment>
    <comment ref="I75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1342
=(1342-1332)+9=19
</t>
        </r>
      </text>
    </comment>
    <comment ref="H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H8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nước số cũ là 2011=(2011-2000)+13=24</t>
        </r>
      </text>
    </comment>
    <comment ref="I8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nước số cũ là 2011=(2011-2000)+13=24</t>
        </r>
      </text>
    </comment>
    <comment ref="H82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2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H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  <comment ref="I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</commentList>
</comments>
</file>

<file path=xl/sharedStrings.xml><?xml version="1.0" encoding="utf-8"?>
<sst xmlns="http://schemas.openxmlformats.org/spreadsheetml/2006/main" count="618" uniqueCount="138">
  <si>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</si>
  <si>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</si>
  <si>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</si>
  <si>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</si>
  <si>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</si>
  <si>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</si>
  <si>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</si>
  <si>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</si>
  <si>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</si>
  <si>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</si>
  <si>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</si>
  <si>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</si>
  <si>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</si>
  <si>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</si>
  <si>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</si>
  <si>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</si>
  <si>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</si>
  <si>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</si>
  <si>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</si>
  <si>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</si>
  <si>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</si>
  <si>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</si>
  <si>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</si>
  <si>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</si>
  <si>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</si>
  <si>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</si>
  <si>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Ký tên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</si>
  <si>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</si>
  <si>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</si>
  <si>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</si>
  <si>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</si>
  <si>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</si>
  <si>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</si>
  <si>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</si>
  <si>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</si>
  <si>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</si>
  <si>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</si>
  <si>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</si>
  <si>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</si>
  <si>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</si>
  <si>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</si>
  <si>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</si>
  <si>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</si>
  <si>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</si>
  <si>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</si>
  <si>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</si>
  <si>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</si>
  <si>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</si>
  <si>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</si>
  <si>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</si>
  <si>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</si>
  <si>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</si>
  <si>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</si>
  <si>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</si>
  <si>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</si>
  <si>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</si>
  <si>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</si>
  <si>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</si>
  <si>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</si>
  <si>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</si>
  <si>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</si>
  <si>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</si>
  <si>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</si>
  <si>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</si>
  <si>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</si>
  <si>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</si>
  <si>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</si>
  <si>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</si>
  <si>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</si>
  <si>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</si>
  <si>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</si>
  <si>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</si>
  <si>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</si>
  <si>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</si>
  <si>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</si>
  <si>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</si>
  <si>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</si>
  <si>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</si>
  <si>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</si>
  <si>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</si>
  <si>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</si>
  <si>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</si>
  <si>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</si>
  <si>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</si>
  <si>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</si>
  <si>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</si>
  <si>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</si>
  <si>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</si>
  <si>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</si>
  <si>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</si>
  <si>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</si>
  <si>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</si>
  <si>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</si>
  <si>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</si>
  <si>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</si>
  <si>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</si>
  <si>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</si>
  <si>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</si>
  <si>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</si>
  <si>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</si>
  <si>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</si>
  <si>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</si>
  <si>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</si>
  <si>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</si>
  <si>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</si>
  <si>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</si>
  <si>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</si>
  <si>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</si>
  <si>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</si>
  <si>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</si>
  <si>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</si>
  <si>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</si>
  <si>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</si>
  <si>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</si>
  <si>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TỔNG CỘNG</t>
  </si>
  <si>
    <t xml:space="preserve"> Trưởng đơn vị</t>
  </si>
  <si>
    <t>Người thu tiền</t>
  </si>
  <si>
    <t>Tháng 01 năm 2017</t>
  </si>
  <si>
    <t>Tp.Hồ Chí Minh, ngày 07 tháng 02 năm 2017</t>
  </si>
  <si>
    <t>Bằng chữ: Mười bảy triệu bảy trăm bảy mươi nghìn đồng.</t>
  </si>
  <si>
    <t>Tháng 02 năm 2017</t>
  </si>
  <si>
    <t>Tp.Hồ Chí Minh, ngày 02 tháng 03 năm 2017</t>
  </si>
  <si>
    <t>Bằng chữ: Hai mươi mốt triệu ba trăm tám mươi hai nghìn đồng.</t>
  </si>
  <si>
    <t>Tháng 03 năm 2017</t>
  </si>
  <si>
    <t>Bằng chữ: Ba mươi lăm triệu ba trăm bảy mươi chín nghìn đồng.</t>
  </si>
  <si>
    <t>Tp.Hồ Chí Minh, ngày 02 tháng 04 năm 2017</t>
  </si>
  <si>
    <t>Tháng 04 năm 2017</t>
  </si>
  <si>
    <t>Bằng chữ: Ba mươi bốn triệu tám trăm tám mươi bốn nghìn đồng.</t>
  </si>
  <si>
    <t>Tiền nộp đã có thuế</t>
  </si>
  <si>
    <t>Bằng chữ: ba mươi triệu tám trăm chín mươi ngàn đồng chẵn.</t>
  </si>
  <si>
    <t>1.549đ</t>
  </si>
  <si>
    <t>1.600đ</t>
  </si>
  <si>
    <t>1.858đ</t>
  </si>
  <si>
    <t>2.340đ</t>
  </si>
  <si>
    <t>2.615đ</t>
  </si>
  <si>
    <t>2.701đ</t>
  </si>
  <si>
    <t>Tháng 1 năm 2018</t>
  </si>
  <si>
    <t xml:space="preserve"> Tp.Hồ Chí Minh, ngày 30 tháng 1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</si>
</sst>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3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164" fontId="9" fillId="0" borderId="9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15" fillId="0" borderId="9" xfId="2" applyNumberFormat="1" applyFont="1" applyFill="1" applyBorder="1" applyAlignment="1">
      <alignment horizontal="right" vertical="center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Alignment="1">
      <alignment horizontal="right" vertical="center"/>
    </xf>
    <xf numFmtId="164" fontId="16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3" fontId="4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9" xfId="0" applyFont="1" applyBorder="1"/>
    <xf numFmtId="3" fontId="15" fillId="0" borderId="9" xfId="0" applyNumberFormat="1" applyFont="1" applyFill="1" applyBorder="1" applyAlignment="1">
      <alignment vertical="center" wrapText="1"/>
    </xf>
    <xf numFmtId="0" fontId="14" fillId="0" borderId="9" xfId="0" applyFont="1" applyFill="1" applyBorder="1"/>
    <xf numFmtId="1" fontId="15" fillId="0" borderId="9" xfId="0" applyNumberFormat="1" applyFont="1" applyFill="1" applyBorder="1" applyAlignment="1">
      <alignment horizontal="right" vertical="center" wrapText="1"/>
    </xf>
    <xf numFmtId="3" fontId="15" fillId="0" borderId="9" xfId="0" applyNumberFormat="1" applyFont="1" applyFill="1" applyBorder="1" applyAlignment="1">
      <alignment horizontal="right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right" vertical="center" wrapText="1"/>
    </xf>
    <xf numFmtId="0" fontId="14" fillId="0" borderId="9" xfId="0" applyFont="1" applyBorder="1" applyAlignment="1">
      <alignment horizontal="right"/>
    </xf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3" fontId="9" fillId="0" borderId="9" xfId="0" applyNumberFormat="1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right" vertical="center" wrapText="1"/>
    </xf>
    <xf numFmtId="3" fontId="9" fillId="0" borderId="9" xfId="0" applyNumberFormat="1" applyFont="1" applyFill="1" applyBorder="1" applyAlignment="1">
      <alignment horizontal="right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7" fillId="0" borderId="9" xfId="0" applyFont="1" applyBorder="1"/>
    <xf numFmtId="0" fontId="7" fillId="0" borderId="9" xfId="0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21" fillId="0" borderId="0" xfId="0" applyFont="1"/>
    <xf numFmtId="3" fontId="16" fillId="0" borderId="0" xfId="0" applyNumberFormat="1" applyFont="1"/>
    <xf numFmtId="3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/>
    <xf numFmtId="0" fontId="16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2" borderId="0" xfId="0" applyFont="1" applyFill="1"/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9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>
      <alignment horizontal="center" vertical="center"/>
    </xf>
    <xf numFmtId="0" fontId="7" fillId="0" borderId="9" xfId="3" applyFont="1" applyBorder="1"/>
    <xf numFmtId="0" fontId="14" fillId="0" borderId="9" xfId="6" applyFont="1" applyBorder="1"/>
    <xf numFmtId="0" fontId="14" fillId="0" borderId="9" xfId="6" applyFont="1" applyFill="1" applyBorder="1"/>
    <xf numFmtId="0" fontId="7" fillId="0" borderId="9" xfId="6" applyFont="1" applyFill="1" applyBorder="1"/>
    <xf numFmtId="0" fontId="7" fillId="0" borderId="9" xfId="6" applyFont="1" applyFill="1" applyBorder="1" applyAlignment="1">
      <alignment horizontal="right" vertical="center"/>
    </xf>
    <xf numFmtId="0" fontId="7" fillId="0" borderId="9" xfId="6" applyFont="1" applyBorder="1"/>
    <xf numFmtId="0" fontId="7" fillId="0" borderId="12" xfId="6" applyFont="1" applyFill="1" applyBorder="1"/>
    <xf numFmtId="0" fontId="7" fillId="2" borderId="9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opLeftCell="G13" workbookViewId="0">
      <selection activeCell="K16" sqref="K16"/>
    </sheetView>
  </sheetViews>
  <sheetFormatPr defaultRowHeight="14.25" x14ac:dyDescent="0.2"/>
  <cols>
    <col min="1" max="1" width="8.875" customWidth="1"/>
    <col min="2" max="2" width="7.375" customWidth="1"/>
    <col min="3" max="3" width="8" customWidth="1"/>
    <col min="4" max="4" width="7.875" customWidth="1"/>
    <col min="5" max="5" width="10.625" customWidth="1"/>
    <col min="7" max="7" width="7.375" customWidth="1"/>
    <col min="8" max="8" width="6.875" customWidth="1"/>
    <col min="9" max="9" width="6.75" customWidth="1"/>
    <col min="10" max="10" width="6.125" customWidth="1"/>
    <col min="11" max="11" width="6.875" customWidth="1"/>
    <col min="12" max="12" width="10.375" customWidth="1"/>
    <col min="13" max="13" width="11" style="103" customWidth="1"/>
    <col min="14" max="14" width="0.625" hidden="1" customWidth="1"/>
    <col min="15" max="15" width="9" hidden="1" customWidth="1"/>
    <col min="16" max="16" width="2.125" hidden="1" customWidth="1"/>
    <col min="17" max="17" width="10.375" customWidth="1"/>
  </cols>
  <sheetData>
    <row r="1" spans="1:17" ht="16.5" x14ac:dyDescent="0.25">
      <c r="A1" s="168" t="s">
        <v>0</v>
      </c>
      <c r="B1" s="168"/>
      <c r="C1" s="168"/>
      <c r="D1" s="168"/>
      <c r="E1" s="168"/>
      <c r="F1" s="168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5" x14ac:dyDescent="0.25">
      <c r="A2" s="169" t="s">
        <v>1</v>
      </c>
      <c r="B2" s="169"/>
      <c r="C2" s="169"/>
      <c r="D2" s="169"/>
      <c r="E2" s="169"/>
      <c r="F2" s="169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25" x14ac:dyDescent="0.3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8.75" x14ac:dyDescent="0.3">
      <c r="A4" s="159" t="s">
        <v>117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8.75" x14ac:dyDescent="0.3">
      <c r="A5" s="18"/>
      <c r="B5" s="19"/>
      <c r="C5" s="20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8.75" x14ac:dyDescent="0.3">
      <c r="A6" s="168" t="s">
        <v>3</v>
      </c>
      <c r="B6" s="168"/>
      <c r="C6" s="168"/>
      <c r="D6" s="168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.75" x14ac:dyDescent="0.3">
      <c r="A7" s="18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.75" x14ac:dyDescent="0.3">
      <c r="A8" s="18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5" x14ac:dyDescent="0.25">
      <c r="A9" s="162" t="s">
        <v>19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9"/>
      <c r="O9" s="9"/>
      <c r="P9" s="9"/>
      <c r="Q9" s="15"/>
    </row>
    <row r="10" spans="1:17" ht="16.5" x14ac:dyDescent="0.25">
      <c r="A10" s="162" t="s">
        <v>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4"/>
      <c r="O10" s="14"/>
      <c r="P10" s="14"/>
      <c r="Q10" s="15"/>
    </row>
    <row r="11" spans="1:17" ht="19.5" x14ac:dyDescent="0.25">
      <c r="A11" s="163" t="s">
        <v>21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29"/>
      <c r="O11" s="29"/>
      <c r="P11" s="29"/>
      <c r="Q11" s="15"/>
    </row>
    <row r="12" spans="1:17" ht="18.75" x14ac:dyDescent="0.3">
      <c r="A12" s="18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75" x14ac:dyDescent="0.2">
      <c r="A13" s="164" t="s">
        <v>22</v>
      </c>
      <c r="B13" s="155" t="s">
        <v>23</v>
      </c>
      <c r="C13" s="156"/>
      <c r="D13" s="156"/>
      <c r="E13" s="156"/>
      <c r="F13" s="157"/>
      <c r="G13" s="155" t="s">
        <v>24</v>
      </c>
      <c r="H13" s="156"/>
      <c r="I13" s="156"/>
      <c r="J13" s="156"/>
      <c r="K13" s="156"/>
      <c r="L13" s="157"/>
      <c r="M13" s="166" t="s">
        <v>25</v>
      </c>
      <c r="N13" s="36"/>
      <c r="O13" s="36"/>
      <c r="P13" s="36"/>
      <c r="Q13" s="153" t="s">
        <v>26</v>
      </c>
    </row>
    <row r="14" spans="1:17" ht="47.25" x14ac:dyDescent="0.2">
      <c r="A14" s="165"/>
      <c r="B14" s="37" t="s">
        <v>27</v>
      </c>
      <c r="C14" s="38" t="s">
        <v>28</v>
      </c>
      <c r="D14" s="1" t="s">
        <v>29</v>
      </c>
      <c r="E14" s="39" t="s">
        <v>30</v>
      </c>
      <c r="F14" s="40" t="s">
        <v>31</v>
      </c>
      <c r="G14" s="41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41" t="s">
        <v>30</v>
      </c>
      <c r="M14" s="167"/>
      <c r="N14" s="44"/>
      <c r="O14" s="44"/>
      <c r="P14" s="44"/>
      <c r="Q14" s="154"/>
    </row>
    <row r="15" spans="1:17" ht="15.75" x14ac:dyDescent="0.25">
      <c r="A15" s="45" t="s">
        <v>34</v>
      </c>
      <c r="B15" s="46">
        <v>28297</v>
      </c>
      <c r="C15" s="46">
        <v>28409</v>
      </c>
      <c r="D15" s="5">
        <f>C15-B15</f>
        <v>112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167000</v>
      </c>
      <c r="F15" s="47">
        <f>ROUND(E15*10%,-3)</f>
        <v>17000</v>
      </c>
      <c r="G15" s="48">
        <v>7291</v>
      </c>
      <c r="H15" s="48">
        <v>7313</v>
      </c>
      <c r="I15" s="49">
        <f t="shared" ref="I15:I79" si="0">H15-G15</f>
        <v>22</v>
      </c>
      <c r="J15" s="50">
        <f>IF(I15&lt;=32,I15,32)</f>
        <v>22</v>
      </c>
      <c r="K15" s="51">
        <f>IF(I15&gt;32,I15-32,0)</f>
        <v>0</v>
      </c>
      <c r="L15" s="50">
        <f>ROUND((J15*6000+K15*13000),-3)</f>
        <v>132000</v>
      </c>
      <c r="M15" s="52">
        <f>ROUND(E15+F15+L15,-3)</f>
        <v>316000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75" x14ac:dyDescent="0.25">
      <c r="A16" s="45" t="s">
        <v>35</v>
      </c>
      <c r="B16" s="46">
        <v>33265</v>
      </c>
      <c r="C16" s="46">
        <v>33350</v>
      </c>
      <c r="D16" s="5">
        <f t="shared" ref="D16:D79" si="1">C16-B16</f>
        <v>85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126000</v>
      </c>
      <c r="F16" s="47">
        <f t="shared" ref="F16:F79" si="3">ROUND(E16*10%,-3)</f>
        <v>13000</v>
      </c>
      <c r="G16" s="46">
        <v>317</v>
      </c>
      <c r="H16" s="46">
        <v>343</v>
      </c>
      <c r="I16" s="49">
        <f t="shared" si="0"/>
        <v>26</v>
      </c>
      <c r="J16" s="50">
        <f t="shared" ref="J16:J79" si="4">IF(I16&lt;=32,I16,32)</f>
        <v>26</v>
      </c>
      <c r="K16" s="51">
        <f t="shared" ref="K16:K79" si="5">IF(I16&gt;32,I16-32,0)</f>
        <v>0</v>
      </c>
      <c r="L16" s="50">
        <f t="shared" ref="L16:L79" si="6">ROUND((J16*6000+K16*13000),-3)</f>
        <v>156000</v>
      </c>
      <c r="M16" s="52">
        <f>ROUND(E16+F16+L16,-3)</f>
        <v>295000</v>
      </c>
      <c r="N16" s="50">
        <v>2100</v>
      </c>
      <c r="O16" s="50">
        <v>18</v>
      </c>
      <c r="P16" s="50">
        <v>65000</v>
      </c>
      <c r="Q16" s="53"/>
    </row>
    <row r="17" spans="1:17" ht="15.75" x14ac:dyDescent="0.25">
      <c r="A17" s="54" t="s">
        <v>36</v>
      </c>
      <c r="B17" s="55">
        <v>35283</v>
      </c>
      <c r="C17" s="55">
        <v>35338</v>
      </c>
      <c r="D17" s="6">
        <f t="shared" si="1"/>
        <v>55</v>
      </c>
      <c r="E17" s="56">
        <f t="shared" si="2"/>
        <v>82000</v>
      </c>
      <c r="F17" s="56">
        <f t="shared" si="3"/>
        <v>8000</v>
      </c>
      <c r="G17" s="55">
        <v>17</v>
      </c>
      <c r="H17" s="55">
        <v>35</v>
      </c>
      <c r="I17" s="57">
        <f t="shared" si="0"/>
        <v>18</v>
      </c>
      <c r="J17" s="58">
        <f t="shared" si="4"/>
        <v>18</v>
      </c>
      <c r="K17" s="59">
        <f t="shared" si="5"/>
        <v>0</v>
      </c>
      <c r="L17" s="58">
        <f t="shared" si="6"/>
        <v>108000</v>
      </c>
      <c r="M17" s="52">
        <f t="shared" ref="M17:M80" si="7">ROUND(E17+F17+L17,-3)</f>
        <v>198000</v>
      </c>
      <c r="N17" s="58">
        <v>2100</v>
      </c>
      <c r="O17" s="58">
        <v>52</v>
      </c>
      <c r="P17" s="58">
        <v>35000</v>
      </c>
      <c r="Q17" s="60"/>
    </row>
    <row r="18" spans="1:17" ht="15.75" x14ac:dyDescent="0.25">
      <c r="A18" s="54" t="s">
        <v>37</v>
      </c>
      <c r="B18" s="55">
        <v>282</v>
      </c>
      <c r="C18" s="55">
        <v>356</v>
      </c>
      <c r="D18" s="6">
        <f t="shared" si="1"/>
        <v>74</v>
      </c>
      <c r="E18" s="56">
        <f t="shared" si="2"/>
        <v>110000</v>
      </c>
      <c r="F18" s="56">
        <f t="shared" si="3"/>
        <v>11000</v>
      </c>
      <c r="G18" s="55">
        <v>84</v>
      </c>
      <c r="H18" s="55">
        <v>97</v>
      </c>
      <c r="I18" s="57">
        <f t="shared" si="0"/>
        <v>13</v>
      </c>
      <c r="J18" s="58">
        <f t="shared" si="4"/>
        <v>13</v>
      </c>
      <c r="K18" s="59">
        <f t="shared" si="5"/>
        <v>0</v>
      </c>
      <c r="L18" s="58">
        <f t="shared" si="6"/>
        <v>78000</v>
      </c>
      <c r="M18" s="52">
        <f t="shared" si="7"/>
        <v>199000</v>
      </c>
      <c r="N18" s="58">
        <v>2100</v>
      </c>
      <c r="O18" s="58">
        <v>34</v>
      </c>
      <c r="P18" s="58">
        <v>10000</v>
      </c>
      <c r="Q18" s="60"/>
    </row>
    <row r="19" spans="1:17" ht="15.75" x14ac:dyDescent="0.25">
      <c r="A19" s="54" t="s">
        <v>38</v>
      </c>
      <c r="B19" s="55">
        <v>10507</v>
      </c>
      <c r="C19" s="55">
        <v>10599</v>
      </c>
      <c r="D19" s="6">
        <f t="shared" si="1"/>
        <v>92</v>
      </c>
      <c r="E19" s="56">
        <f t="shared" si="2"/>
        <v>137000</v>
      </c>
      <c r="F19" s="56">
        <f t="shared" si="3"/>
        <v>14000</v>
      </c>
      <c r="G19" s="55">
        <v>8085</v>
      </c>
      <c r="H19" s="55">
        <v>8089</v>
      </c>
      <c r="I19" s="57">
        <f t="shared" si="0"/>
        <v>4</v>
      </c>
      <c r="J19" s="58">
        <f t="shared" si="4"/>
        <v>4</v>
      </c>
      <c r="K19" s="59">
        <f t="shared" si="5"/>
        <v>0</v>
      </c>
      <c r="L19" s="58">
        <f t="shared" si="6"/>
        <v>24000</v>
      </c>
      <c r="M19" s="52">
        <f t="shared" si="7"/>
        <v>175000</v>
      </c>
      <c r="N19" s="58">
        <v>2100</v>
      </c>
      <c r="O19" s="58">
        <v>16</v>
      </c>
      <c r="P19" s="58">
        <v>35000</v>
      </c>
      <c r="Q19" s="60"/>
    </row>
    <row r="20" spans="1:17" ht="15.75" x14ac:dyDescent="0.25">
      <c r="A20" s="54" t="s">
        <v>39</v>
      </c>
      <c r="B20" s="55">
        <v>29459</v>
      </c>
      <c r="C20" s="55">
        <v>29592</v>
      </c>
      <c r="D20" s="6">
        <f t="shared" si="1"/>
        <v>133</v>
      </c>
      <c r="E20" s="56">
        <f t="shared" si="2"/>
        <v>199000</v>
      </c>
      <c r="F20" s="56">
        <f t="shared" si="3"/>
        <v>20000</v>
      </c>
      <c r="G20" s="55">
        <v>2374</v>
      </c>
      <c r="H20" s="55">
        <v>2392</v>
      </c>
      <c r="I20" s="57">
        <f t="shared" si="0"/>
        <v>18</v>
      </c>
      <c r="J20" s="58">
        <f t="shared" si="4"/>
        <v>18</v>
      </c>
      <c r="K20" s="59">
        <f t="shared" si="5"/>
        <v>0</v>
      </c>
      <c r="L20" s="58">
        <f t="shared" si="6"/>
        <v>108000</v>
      </c>
      <c r="M20" s="52">
        <f t="shared" si="7"/>
        <v>327000</v>
      </c>
      <c r="N20" s="58">
        <v>2100</v>
      </c>
      <c r="O20" s="58">
        <v>67</v>
      </c>
      <c r="P20" s="58">
        <v>60000</v>
      </c>
      <c r="Q20" s="60"/>
    </row>
    <row r="21" spans="1:17" ht="15.75" x14ac:dyDescent="0.25">
      <c r="A21" s="54" t="s">
        <v>40</v>
      </c>
      <c r="B21" s="55">
        <v>29977</v>
      </c>
      <c r="C21" s="55">
        <v>30072</v>
      </c>
      <c r="D21" s="6">
        <f t="shared" si="1"/>
        <v>95</v>
      </c>
      <c r="E21" s="56">
        <f t="shared" si="2"/>
        <v>141000</v>
      </c>
      <c r="F21" s="56">
        <f t="shared" si="3"/>
        <v>14000</v>
      </c>
      <c r="G21" s="55">
        <v>407</v>
      </c>
      <c r="H21" s="55">
        <v>422</v>
      </c>
      <c r="I21" s="57">
        <f t="shared" si="0"/>
        <v>15</v>
      </c>
      <c r="J21" s="58">
        <f t="shared" si="4"/>
        <v>15</v>
      </c>
      <c r="K21" s="59">
        <f t="shared" si="5"/>
        <v>0</v>
      </c>
      <c r="L21" s="58">
        <f t="shared" si="6"/>
        <v>90000</v>
      </c>
      <c r="M21" s="52">
        <f t="shared" si="7"/>
        <v>245000</v>
      </c>
      <c r="N21" s="58">
        <v>2100</v>
      </c>
      <c r="O21" s="58">
        <v>33</v>
      </c>
      <c r="P21" s="58">
        <v>30000</v>
      </c>
      <c r="Q21" s="60"/>
    </row>
    <row r="22" spans="1:17" ht="15.75" x14ac:dyDescent="0.25">
      <c r="A22" s="54" t="s">
        <v>41</v>
      </c>
      <c r="B22" s="55">
        <v>30402</v>
      </c>
      <c r="C22" s="55">
        <v>30488</v>
      </c>
      <c r="D22" s="6">
        <f t="shared" si="1"/>
        <v>86</v>
      </c>
      <c r="E22" s="56">
        <f t="shared" si="2"/>
        <v>128000</v>
      </c>
      <c r="F22" s="56">
        <f t="shared" si="3"/>
        <v>13000</v>
      </c>
      <c r="G22" s="55">
        <v>1825</v>
      </c>
      <c r="H22" s="55">
        <v>1849</v>
      </c>
      <c r="I22" s="57">
        <f t="shared" si="0"/>
        <v>24</v>
      </c>
      <c r="J22" s="58">
        <f t="shared" si="4"/>
        <v>24</v>
      </c>
      <c r="K22" s="59">
        <f t="shared" si="5"/>
        <v>0</v>
      </c>
      <c r="L22" s="58">
        <f t="shared" si="6"/>
        <v>144000</v>
      </c>
      <c r="M22" s="52">
        <f t="shared" si="7"/>
        <v>285000</v>
      </c>
      <c r="N22" s="58">
        <v>2100</v>
      </c>
      <c r="O22" s="58">
        <v>11</v>
      </c>
      <c r="P22" s="58">
        <v>15000</v>
      </c>
      <c r="Q22" s="60"/>
    </row>
    <row r="23" spans="1:17" ht="15.75" x14ac:dyDescent="0.25">
      <c r="A23" s="54" t="s">
        <v>42</v>
      </c>
      <c r="B23" s="55">
        <v>32018</v>
      </c>
      <c r="C23" s="55">
        <v>32081</v>
      </c>
      <c r="D23" s="6">
        <f t="shared" si="1"/>
        <v>63</v>
      </c>
      <c r="E23" s="56">
        <f t="shared" si="2"/>
        <v>93000</v>
      </c>
      <c r="F23" s="56">
        <f t="shared" si="3"/>
        <v>9000</v>
      </c>
      <c r="G23" s="55">
        <v>1154</v>
      </c>
      <c r="H23" s="55">
        <v>1166</v>
      </c>
      <c r="I23" s="57">
        <f t="shared" si="0"/>
        <v>12</v>
      </c>
      <c r="J23" s="58">
        <f t="shared" si="4"/>
        <v>12</v>
      </c>
      <c r="K23" s="59">
        <f t="shared" si="5"/>
        <v>0</v>
      </c>
      <c r="L23" s="58">
        <f t="shared" si="6"/>
        <v>72000</v>
      </c>
      <c r="M23" s="52">
        <f t="shared" si="7"/>
        <v>174000</v>
      </c>
      <c r="N23" s="58">
        <v>2100</v>
      </c>
      <c r="O23" s="58">
        <v>11</v>
      </c>
      <c r="P23" s="58">
        <v>30000</v>
      </c>
      <c r="Q23" s="60"/>
    </row>
    <row r="24" spans="1:17" ht="15.75" x14ac:dyDescent="0.25">
      <c r="A24" s="54" t="s">
        <v>43</v>
      </c>
      <c r="B24" s="55">
        <v>34800</v>
      </c>
      <c r="C24" s="55">
        <v>34974</v>
      </c>
      <c r="D24" s="6">
        <f t="shared" si="1"/>
        <v>174</v>
      </c>
      <c r="E24" s="56">
        <f t="shared" si="2"/>
        <v>262000</v>
      </c>
      <c r="F24" s="56">
        <f t="shared" si="3"/>
        <v>26000</v>
      </c>
      <c r="G24" s="55">
        <v>2282</v>
      </c>
      <c r="H24" s="55">
        <v>2293</v>
      </c>
      <c r="I24" s="57">
        <f t="shared" si="0"/>
        <v>11</v>
      </c>
      <c r="J24" s="58">
        <f t="shared" si="4"/>
        <v>11</v>
      </c>
      <c r="K24" s="59">
        <f t="shared" si="5"/>
        <v>0</v>
      </c>
      <c r="L24" s="58">
        <f t="shared" si="6"/>
        <v>66000</v>
      </c>
      <c r="M24" s="52">
        <f t="shared" si="7"/>
        <v>354000</v>
      </c>
      <c r="N24" s="58">
        <v>2100</v>
      </c>
      <c r="O24" s="58">
        <v>28</v>
      </c>
      <c r="P24" s="58">
        <v>20000</v>
      </c>
      <c r="Q24" s="60"/>
    </row>
    <row r="25" spans="1:17" ht="15.75" x14ac:dyDescent="0.25">
      <c r="A25" s="54" t="s">
        <v>44</v>
      </c>
      <c r="B25" s="55">
        <v>33067</v>
      </c>
      <c r="C25" s="55">
        <v>33151</v>
      </c>
      <c r="D25" s="6">
        <f t="shared" si="1"/>
        <v>84</v>
      </c>
      <c r="E25" s="56">
        <f t="shared" si="2"/>
        <v>125000</v>
      </c>
      <c r="F25" s="56">
        <f t="shared" si="3"/>
        <v>13000</v>
      </c>
      <c r="G25" s="55">
        <v>82</v>
      </c>
      <c r="H25" s="55">
        <v>98</v>
      </c>
      <c r="I25" s="57">
        <f t="shared" si="0"/>
        <v>16</v>
      </c>
      <c r="J25" s="58">
        <f t="shared" si="4"/>
        <v>16</v>
      </c>
      <c r="K25" s="59">
        <f t="shared" si="5"/>
        <v>0</v>
      </c>
      <c r="L25" s="58">
        <f t="shared" si="6"/>
        <v>96000</v>
      </c>
      <c r="M25" s="52">
        <f t="shared" si="7"/>
        <v>234000</v>
      </c>
      <c r="N25" s="58">
        <v>2100</v>
      </c>
      <c r="O25" s="58">
        <v>3</v>
      </c>
      <c r="P25" s="58">
        <v>25000</v>
      </c>
      <c r="Q25" s="60"/>
    </row>
    <row r="26" spans="1:17" ht="15.75" x14ac:dyDescent="0.25">
      <c r="A26" s="54" t="s">
        <v>45</v>
      </c>
      <c r="B26" s="55">
        <v>32467</v>
      </c>
      <c r="C26" s="55">
        <v>32528</v>
      </c>
      <c r="D26" s="6">
        <f t="shared" si="1"/>
        <v>61</v>
      </c>
      <c r="E26" s="56">
        <f t="shared" si="2"/>
        <v>91000</v>
      </c>
      <c r="F26" s="56">
        <f t="shared" si="3"/>
        <v>9000</v>
      </c>
      <c r="G26" s="55">
        <v>5026</v>
      </c>
      <c r="H26" s="55">
        <v>5040</v>
      </c>
      <c r="I26" s="57">
        <f t="shared" si="0"/>
        <v>14</v>
      </c>
      <c r="J26" s="58">
        <f t="shared" si="4"/>
        <v>14</v>
      </c>
      <c r="K26" s="59">
        <f t="shared" si="5"/>
        <v>0</v>
      </c>
      <c r="L26" s="58">
        <f t="shared" si="6"/>
        <v>84000</v>
      </c>
      <c r="M26" s="52">
        <f t="shared" si="7"/>
        <v>184000</v>
      </c>
      <c r="N26" s="58">
        <v>2100</v>
      </c>
      <c r="O26" s="58">
        <v>44</v>
      </c>
      <c r="P26" s="58">
        <v>25000</v>
      </c>
      <c r="Q26" s="60"/>
    </row>
    <row r="27" spans="1:17" ht="15.75" x14ac:dyDescent="0.25">
      <c r="A27" s="54" t="s">
        <v>46</v>
      </c>
      <c r="B27" s="55">
        <v>29888</v>
      </c>
      <c r="C27" s="55">
        <v>29979</v>
      </c>
      <c r="D27" s="6">
        <f t="shared" si="1"/>
        <v>91</v>
      </c>
      <c r="E27" s="56">
        <f t="shared" si="2"/>
        <v>135000</v>
      </c>
      <c r="F27" s="56">
        <f t="shared" si="3"/>
        <v>14000</v>
      </c>
      <c r="G27" s="55">
        <v>345</v>
      </c>
      <c r="H27" s="55">
        <v>365</v>
      </c>
      <c r="I27" s="57">
        <f>H27-G27</f>
        <v>20</v>
      </c>
      <c r="J27" s="58">
        <f t="shared" si="4"/>
        <v>20</v>
      </c>
      <c r="K27" s="59">
        <f t="shared" si="5"/>
        <v>0</v>
      </c>
      <c r="L27" s="58">
        <f t="shared" si="6"/>
        <v>120000</v>
      </c>
      <c r="M27" s="52">
        <f t="shared" si="7"/>
        <v>269000</v>
      </c>
      <c r="N27" s="58">
        <v>2100</v>
      </c>
      <c r="O27" s="58">
        <v>9</v>
      </c>
      <c r="P27" s="58">
        <v>20000</v>
      </c>
      <c r="Q27" s="60"/>
    </row>
    <row r="28" spans="1:17" ht="15.75" x14ac:dyDescent="0.25">
      <c r="A28" s="54" t="s">
        <v>47</v>
      </c>
      <c r="B28" s="55">
        <v>32107</v>
      </c>
      <c r="C28" s="55">
        <v>32164</v>
      </c>
      <c r="D28" s="6">
        <f t="shared" si="1"/>
        <v>57</v>
      </c>
      <c r="E28" s="56">
        <f t="shared" si="2"/>
        <v>85000</v>
      </c>
      <c r="F28" s="56">
        <f t="shared" si="3"/>
        <v>9000</v>
      </c>
      <c r="G28" s="55">
        <v>292</v>
      </c>
      <c r="H28" s="55">
        <v>315</v>
      </c>
      <c r="I28" s="57">
        <f t="shared" si="0"/>
        <v>23</v>
      </c>
      <c r="J28" s="58">
        <f t="shared" si="4"/>
        <v>23</v>
      </c>
      <c r="K28" s="59">
        <f t="shared" si="5"/>
        <v>0</v>
      </c>
      <c r="L28" s="58">
        <f t="shared" si="6"/>
        <v>138000</v>
      </c>
      <c r="M28" s="52">
        <f t="shared" si="7"/>
        <v>232000</v>
      </c>
      <c r="N28" s="58">
        <v>2100</v>
      </c>
      <c r="O28" s="58">
        <v>32</v>
      </c>
      <c r="P28" s="58">
        <v>65000</v>
      </c>
      <c r="Q28" s="60"/>
    </row>
    <row r="29" spans="1:17" ht="15.75" x14ac:dyDescent="0.25">
      <c r="A29" s="54" t="s">
        <v>48</v>
      </c>
      <c r="B29" s="55">
        <v>25709</v>
      </c>
      <c r="C29" s="55">
        <v>25791</v>
      </c>
      <c r="D29" s="6">
        <f t="shared" si="1"/>
        <v>82</v>
      </c>
      <c r="E29" s="56">
        <f t="shared" si="2"/>
        <v>122000</v>
      </c>
      <c r="F29" s="56">
        <f t="shared" si="3"/>
        <v>12000</v>
      </c>
      <c r="G29" s="55">
        <v>1516</v>
      </c>
      <c r="H29" s="55">
        <v>1533</v>
      </c>
      <c r="I29" s="57">
        <f t="shared" si="0"/>
        <v>17</v>
      </c>
      <c r="J29" s="58">
        <f t="shared" si="4"/>
        <v>17</v>
      </c>
      <c r="K29" s="59">
        <f t="shared" si="5"/>
        <v>0</v>
      </c>
      <c r="L29" s="58">
        <f t="shared" si="6"/>
        <v>102000</v>
      </c>
      <c r="M29" s="52">
        <f t="shared" si="7"/>
        <v>236000</v>
      </c>
      <c r="N29" s="58">
        <v>2100</v>
      </c>
      <c r="O29" s="58">
        <v>4</v>
      </c>
      <c r="P29" s="58"/>
      <c r="Q29" s="60"/>
    </row>
    <row r="30" spans="1:17" ht="15.75" x14ac:dyDescent="0.25">
      <c r="A30" s="54" t="s">
        <v>49</v>
      </c>
      <c r="B30" s="55">
        <v>30007</v>
      </c>
      <c r="C30" s="55">
        <v>30052</v>
      </c>
      <c r="D30" s="6">
        <f t="shared" si="1"/>
        <v>45</v>
      </c>
      <c r="E30" s="56">
        <f t="shared" si="2"/>
        <v>67000</v>
      </c>
      <c r="F30" s="56">
        <f t="shared" si="3"/>
        <v>7000</v>
      </c>
      <c r="G30" s="55">
        <v>1499</v>
      </c>
      <c r="H30" s="55">
        <v>1506</v>
      </c>
      <c r="I30" s="57">
        <f t="shared" si="0"/>
        <v>7</v>
      </c>
      <c r="J30" s="58">
        <f t="shared" si="4"/>
        <v>7</v>
      </c>
      <c r="K30" s="59">
        <f t="shared" si="5"/>
        <v>0</v>
      </c>
      <c r="L30" s="58">
        <f t="shared" si="6"/>
        <v>42000</v>
      </c>
      <c r="M30" s="52">
        <f t="shared" si="7"/>
        <v>116000</v>
      </c>
      <c r="N30" s="58">
        <v>2100</v>
      </c>
      <c r="O30" s="58">
        <v>36</v>
      </c>
      <c r="P30" s="58">
        <v>55000</v>
      </c>
      <c r="Q30" s="60"/>
    </row>
    <row r="31" spans="1:17" ht="15.75" x14ac:dyDescent="0.25">
      <c r="A31" s="54" t="s">
        <v>50</v>
      </c>
      <c r="B31" s="55">
        <v>35708</v>
      </c>
      <c r="C31" s="55">
        <v>35795</v>
      </c>
      <c r="D31" s="6">
        <f t="shared" si="1"/>
        <v>87</v>
      </c>
      <c r="E31" s="56">
        <f t="shared" si="2"/>
        <v>129000</v>
      </c>
      <c r="F31" s="56">
        <f t="shared" si="3"/>
        <v>13000</v>
      </c>
      <c r="G31" s="55">
        <v>1302</v>
      </c>
      <c r="H31" s="55">
        <v>1313</v>
      </c>
      <c r="I31" s="57">
        <f t="shared" si="0"/>
        <v>11</v>
      </c>
      <c r="J31" s="58">
        <f t="shared" si="4"/>
        <v>11</v>
      </c>
      <c r="K31" s="59">
        <f t="shared" si="5"/>
        <v>0</v>
      </c>
      <c r="L31" s="58">
        <f t="shared" si="6"/>
        <v>66000</v>
      </c>
      <c r="M31" s="52">
        <f t="shared" si="7"/>
        <v>208000</v>
      </c>
      <c r="N31" s="58">
        <v>2100</v>
      </c>
      <c r="O31" s="58">
        <v>28</v>
      </c>
      <c r="P31" s="58">
        <v>35000</v>
      </c>
      <c r="Q31" s="60"/>
    </row>
    <row r="32" spans="1:17" ht="15.75" x14ac:dyDescent="0.25">
      <c r="A32" s="54" t="s">
        <v>51</v>
      </c>
      <c r="B32" s="55">
        <v>0</v>
      </c>
      <c r="C32" s="55"/>
      <c r="D32" s="6">
        <f t="shared" si="1"/>
        <v>0</v>
      </c>
      <c r="E32" s="56">
        <f t="shared" si="2"/>
        <v>0</v>
      </c>
      <c r="F32" s="56">
        <f t="shared" si="3"/>
        <v>0</v>
      </c>
      <c r="G32" s="55"/>
      <c r="H32" s="55"/>
      <c r="I32" s="57">
        <f t="shared" si="0"/>
        <v>0</v>
      </c>
      <c r="J32" s="58">
        <f t="shared" si="4"/>
        <v>0</v>
      </c>
      <c r="K32" s="59">
        <f t="shared" si="5"/>
        <v>0</v>
      </c>
      <c r="L32" s="58">
        <f t="shared" si="6"/>
        <v>0</v>
      </c>
      <c r="M32" s="52">
        <f t="shared" si="7"/>
        <v>0</v>
      </c>
      <c r="N32" s="58"/>
      <c r="O32" s="58"/>
      <c r="P32" s="58"/>
      <c r="Q32" s="60"/>
    </row>
    <row r="33" spans="1:17" ht="15.75" x14ac:dyDescent="0.25">
      <c r="A33" s="54" t="s">
        <v>52</v>
      </c>
      <c r="B33" s="55"/>
      <c r="C33" s="55"/>
      <c r="D33" s="6"/>
      <c r="E33" s="56"/>
      <c r="F33" s="56"/>
      <c r="G33" s="55"/>
      <c r="H33" s="55"/>
      <c r="I33" s="57"/>
      <c r="J33" s="58"/>
      <c r="K33" s="59"/>
      <c r="L33" s="58"/>
      <c r="M33" s="52"/>
      <c r="N33" s="58"/>
      <c r="O33" s="58"/>
      <c r="P33" s="58"/>
      <c r="Q33" s="60"/>
    </row>
    <row r="34" spans="1:17" ht="15.75" x14ac:dyDescent="0.25">
      <c r="A34" s="54" t="s">
        <v>53</v>
      </c>
      <c r="B34" s="55">
        <v>27587</v>
      </c>
      <c r="C34" s="55">
        <v>27587</v>
      </c>
      <c r="D34" s="6">
        <f t="shared" si="1"/>
        <v>0</v>
      </c>
      <c r="E34" s="56">
        <f t="shared" si="2"/>
        <v>0</v>
      </c>
      <c r="F34" s="56">
        <f t="shared" si="3"/>
        <v>0</v>
      </c>
      <c r="G34" s="55">
        <v>6422</v>
      </c>
      <c r="H34" s="55">
        <v>6422</v>
      </c>
      <c r="I34" s="57">
        <f t="shared" si="0"/>
        <v>0</v>
      </c>
      <c r="J34" s="58">
        <f t="shared" si="4"/>
        <v>0</v>
      </c>
      <c r="K34" s="59">
        <f t="shared" si="5"/>
        <v>0</v>
      </c>
      <c r="L34" s="58">
        <f t="shared" si="6"/>
        <v>0</v>
      </c>
      <c r="M34" s="52">
        <f t="shared" si="7"/>
        <v>0</v>
      </c>
      <c r="N34" s="58">
        <v>2100</v>
      </c>
      <c r="O34" s="58">
        <v>0</v>
      </c>
      <c r="P34" s="58">
        <v>45000</v>
      </c>
      <c r="Q34" s="61"/>
    </row>
    <row r="35" spans="1:17" ht="15.75" x14ac:dyDescent="0.25">
      <c r="A35" s="54" t="s">
        <v>54</v>
      </c>
      <c r="B35" s="55">
        <v>11085</v>
      </c>
      <c r="C35" s="55">
        <v>11152</v>
      </c>
      <c r="D35" s="6">
        <f t="shared" si="1"/>
        <v>67</v>
      </c>
      <c r="E35" s="56">
        <f t="shared" si="2"/>
        <v>99000</v>
      </c>
      <c r="F35" s="56">
        <f t="shared" si="3"/>
        <v>10000</v>
      </c>
      <c r="G35" s="55">
        <v>1932</v>
      </c>
      <c r="H35" s="55">
        <v>1942</v>
      </c>
      <c r="I35" s="57">
        <f t="shared" si="0"/>
        <v>10</v>
      </c>
      <c r="J35" s="58">
        <f t="shared" si="4"/>
        <v>10</v>
      </c>
      <c r="K35" s="59">
        <f t="shared" si="5"/>
        <v>0</v>
      </c>
      <c r="L35" s="58">
        <f t="shared" si="6"/>
        <v>60000</v>
      </c>
      <c r="M35" s="52">
        <f t="shared" si="7"/>
        <v>169000</v>
      </c>
      <c r="N35" s="58">
        <v>2100</v>
      </c>
      <c r="O35" s="58">
        <v>59</v>
      </c>
      <c r="P35" s="58"/>
      <c r="Q35" s="60"/>
    </row>
    <row r="36" spans="1:17" ht="15.75" x14ac:dyDescent="0.25">
      <c r="A36" s="54" t="s">
        <v>55</v>
      </c>
      <c r="B36" s="55">
        <v>34125</v>
      </c>
      <c r="C36" s="55">
        <v>34249</v>
      </c>
      <c r="D36" s="6">
        <f t="shared" si="1"/>
        <v>124</v>
      </c>
      <c r="E36" s="56">
        <f t="shared" si="2"/>
        <v>185000</v>
      </c>
      <c r="F36" s="56">
        <f t="shared" si="3"/>
        <v>19000</v>
      </c>
      <c r="G36" s="55">
        <v>7757</v>
      </c>
      <c r="H36" s="55">
        <v>7772</v>
      </c>
      <c r="I36" s="57">
        <f t="shared" si="0"/>
        <v>15</v>
      </c>
      <c r="J36" s="58">
        <f t="shared" si="4"/>
        <v>15</v>
      </c>
      <c r="K36" s="59">
        <f t="shared" si="5"/>
        <v>0</v>
      </c>
      <c r="L36" s="58">
        <f t="shared" si="6"/>
        <v>90000</v>
      </c>
      <c r="M36" s="52">
        <f t="shared" si="7"/>
        <v>294000</v>
      </c>
      <c r="N36" s="58">
        <v>2100</v>
      </c>
      <c r="O36" s="58">
        <v>4</v>
      </c>
      <c r="P36" s="58">
        <v>65000</v>
      </c>
      <c r="Q36" s="60"/>
    </row>
    <row r="37" spans="1:17" ht="15.75" x14ac:dyDescent="0.25">
      <c r="A37" s="54" t="s">
        <v>56</v>
      </c>
      <c r="B37" s="55">
        <v>35480</v>
      </c>
      <c r="C37" s="55">
        <v>35571</v>
      </c>
      <c r="D37" s="6">
        <f t="shared" si="1"/>
        <v>91</v>
      </c>
      <c r="E37" s="56">
        <f t="shared" si="2"/>
        <v>135000</v>
      </c>
      <c r="F37" s="56">
        <f t="shared" si="3"/>
        <v>14000</v>
      </c>
      <c r="G37" s="55">
        <v>2072</v>
      </c>
      <c r="H37" s="55">
        <v>2087</v>
      </c>
      <c r="I37" s="57">
        <f t="shared" si="0"/>
        <v>15</v>
      </c>
      <c r="J37" s="58">
        <f t="shared" si="4"/>
        <v>15</v>
      </c>
      <c r="K37" s="59">
        <f t="shared" si="5"/>
        <v>0</v>
      </c>
      <c r="L37" s="58">
        <f t="shared" si="6"/>
        <v>90000</v>
      </c>
      <c r="M37" s="52">
        <f t="shared" si="7"/>
        <v>239000</v>
      </c>
      <c r="N37" s="58">
        <v>2100</v>
      </c>
      <c r="O37" s="58">
        <v>53</v>
      </c>
      <c r="P37" s="58">
        <v>30000</v>
      </c>
      <c r="Q37" s="60"/>
    </row>
    <row r="38" spans="1:17" ht="15.75" x14ac:dyDescent="0.25">
      <c r="A38" s="54" t="s">
        <v>57</v>
      </c>
      <c r="B38" s="55">
        <v>9944</v>
      </c>
      <c r="C38" s="55">
        <v>10048</v>
      </c>
      <c r="D38" s="6">
        <f t="shared" si="1"/>
        <v>104</v>
      </c>
      <c r="E38" s="56">
        <f t="shared" si="2"/>
        <v>155000</v>
      </c>
      <c r="F38" s="56">
        <f t="shared" si="3"/>
        <v>16000</v>
      </c>
      <c r="G38" s="55">
        <v>4655</v>
      </c>
      <c r="H38" s="55">
        <v>4659</v>
      </c>
      <c r="I38" s="57">
        <f t="shared" si="0"/>
        <v>4</v>
      </c>
      <c r="J38" s="58">
        <f t="shared" si="4"/>
        <v>4</v>
      </c>
      <c r="K38" s="59">
        <f t="shared" si="5"/>
        <v>0</v>
      </c>
      <c r="L38" s="58">
        <f t="shared" si="6"/>
        <v>24000</v>
      </c>
      <c r="M38" s="52">
        <f t="shared" si="7"/>
        <v>195000</v>
      </c>
      <c r="N38" s="58">
        <v>2100</v>
      </c>
      <c r="O38" s="58">
        <v>11</v>
      </c>
      <c r="P38" s="58">
        <v>25000</v>
      </c>
      <c r="Q38" s="60"/>
    </row>
    <row r="39" spans="1:17" ht="15.75" x14ac:dyDescent="0.25">
      <c r="A39" s="54" t="s">
        <v>58</v>
      </c>
      <c r="B39" s="55">
        <v>1392</v>
      </c>
      <c r="C39" s="55">
        <v>1460</v>
      </c>
      <c r="D39" s="6">
        <f t="shared" si="1"/>
        <v>68</v>
      </c>
      <c r="E39" s="56">
        <f t="shared" si="2"/>
        <v>101000</v>
      </c>
      <c r="F39" s="56">
        <f t="shared" si="3"/>
        <v>10000</v>
      </c>
      <c r="G39" s="55">
        <v>424</v>
      </c>
      <c r="H39" s="55">
        <v>439</v>
      </c>
      <c r="I39" s="57">
        <f t="shared" si="0"/>
        <v>15</v>
      </c>
      <c r="J39" s="58">
        <f t="shared" si="4"/>
        <v>15</v>
      </c>
      <c r="K39" s="59">
        <f t="shared" si="5"/>
        <v>0</v>
      </c>
      <c r="L39" s="58">
        <f t="shared" si="6"/>
        <v>90000</v>
      </c>
      <c r="M39" s="52">
        <f t="shared" si="7"/>
        <v>201000</v>
      </c>
      <c r="N39" s="58">
        <v>2100</v>
      </c>
      <c r="O39" s="58">
        <v>27</v>
      </c>
      <c r="P39" s="58"/>
      <c r="Q39" s="60"/>
    </row>
    <row r="40" spans="1:17" ht="15.75" x14ac:dyDescent="0.25">
      <c r="A40" s="54" t="s">
        <v>59</v>
      </c>
      <c r="B40" s="55">
        <v>32967</v>
      </c>
      <c r="C40" s="55">
        <v>33046</v>
      </c>
      <c r="D40" s="6">
        <f t="shared" si="1"/>
        <v>79</v>
      </c>
      <c r="E40" s="56">
        <f t="shared" si="2"/>
        <v>117000</v>
      </c>
      <c r="F40" s="56">
        <f t="shared" si="3"/>
        <v>12000</v>
      </c>
      <c r="G40" s="55">
        <v>5962</v>
      </c>
      <c r="H40" s="55">
        <v>5977</v>
      </c>
      <c r="I40" s="57">
        <f t="shared" si="0"/>
        <v>15</v>
      </c>
      <c r="J40" s="58">
        <f t="shared" si="4"/>
        <v>15</v>
      </c>
      <c r="K40" s="59">
        <f t="shared" si="5"/>
        <v>0</v>
      </c>
      <c r="L40" s="58">
        <f t="shared" si="6"/>
        <v>90000</v>
      </c>
      <c r="M40" s="52">
        <f t="shared" si="7"/>
        <v>219000</v>
      </c>
      <c r="N40" s="58">
        <v>2100</v>
      </c>
      <c r="O40" s="58">
        <v>8</v>
      </c>
      <c r="P40" s="58">
        <v>30000</v>
      </c>
      <c r="Q40" s="60"/>
    </row>
    <row r="41" spans="1:17" ht="15.75" x14ac:dyDescent="0.25">
      <c r="A41" s="54" t="s">
        <v>60</v>
      </c>
      <c r="B41" s="55">
        <v>33199</v>
      </c>
      <c r="C41" s="55">
        <v>33293</v>
      </c>
      <c r="D41" s="6">
        <f t="shared" si="1"/>
        <v>94</v>
      </c>
      <c r="E41" s="56">
        <f t="shared" si="2"/>
        <v>139000</v>
      </c>
      <c r="F41" s="56">
        <f t="shared" si="3"/>
        <v>14000</v>
      </c>
      <c r="G41" s="55">
        <v>2221</v>
      </c>
      <c r="H41" s="55">
        <v>2243</v>
      </c>
      <c r="I41" s="57">
        <f t="shared" si="0"/>
        <v>22</v>
      </c>
      <c r="J41" s="58">
        <f t="shared" si="4"/>
        <v>22</v>
      </c>
      <c r="K41" s="59">
        <f t="shared" si="5"/>
        <v>0</v>
      </c>
      <c r="L41" s="58">
        <f t="shared" si="6"/>
        <v>132000</v>
      </c>
      <c r="M41" s="52">
        <f t="shared" si="7"/>
        <v>285000</v>
      </c>
      <c r="N41" s="58">
        <v>2100</v>
      </c>
      <c r="O41" s="58">
        <v>8</v>
      </c>
      <c r="P41" s="58">
        <v>35000</v>
      </c>
      <c r="Q41" s="60"/>
    </row>
    <row r="42" spans="1:17" ht="15.75" x14ac:dyDescent="0.25">
      <c r="A42" s="54" t="s">
        <v>61</v>
      </c>
      <c r="B42" s="55">
        <v>30448</v>
      </c>
      <c r="C42" s="55">
        <v>30487</v>
      </c>
      <c r="D42" s="6">
        <f t="shared" si="1"/>
        <v>39</v>
      </c>
      <c r="E42" s="56">
        <f t="shared" si="2"/>
        <v>58000</v>
      </c>
      <c r="F42" s="56">
        <f t="shared" si="3"/>
        <v>6000</v>
      </c>
      <c r="G42" s="55">
        <v>1460</v>
      </c>
      <c r="H42" s="55">
        <v>1474</v>
      </c>
      <c r="I42" s="57">
        <f t="shared" si="0"/>
        <v>14</v>
      </c>
      <c r="J42" s="58">
        <f t="shared" si="4"/>
        <v>14</v>
      </c>
      <c r="K42" s="59">
        <f t="shared" si="5"/>
        <v>0</v>
      </c>
      <c r="L42" s="58">
        <f t="shared" si="6"/>
        <v>84000</v>
      </c>
      <c r="M42" s="52">
        <f t="shared" si="7"/>
        <v>148000</v>
      </c>
      <c r="N42" s="58">
        <v>2100</v>
      </c>
      <c r="O42" s="58">
        <v>29</v>
      </c>
      <c r="P42" s="58"/>
      <c r="Q42" s="60"/>
    </row>
    <row r="43" spans="1:17" ht="15.75" x14ac:dyDescent="0.25">
      <c r="A43" s="54" t="s">
        <v>62</v>
      </c>
      <c r="B43" s="55">
        <v>38171</v>
      </c>
      <c r="C43" s="55">
        <v>38222</v>
      </c>
      <c r="D43" s="6">
        <f t="shared" si="1"/>
        <v>51</v>
      </c>
      <c r="E43" s="56">
        <f t="shared" si="2"/>
        <v>76000</v>
      </c>
      <c r="F43" s="56">
        <f t="shared" si="3"/>
        <v>8000</v>
      </c>
      <c r="G43" s="55">
        <v>2526</v>
      </c>
      <c r="H43" s="55">
        <v>2535</v>
      </c>
      <c r="I43" s="57">
        <f t="shared" si="0"/>
        <v>9</v>
      </c>
      <c r="J43" s="58">
        <f t="shared" si="4"/>
        <v>9</v>
      </c>
      <c r="K43" s="59">
        <f t="shared" si="5"/>
        <v>0</v>
      </c>
      <c r="L43" s="58">
        <f t="shared" si="6"/>
        <v>54000</v>
      </c>
      <c r="M43" s="52">
        <f t="shared" si="7"/>
        <v>138000</v>
      </c>
      <c r="N43" s="58">
        <v>2100</v>
      </c>
      <c r="O43" s="58">
        <v>22</v>
      </c>
      <c r="P43" s="58"/>
      <c r="Q43" s="60"/>
    </row>
    <row r="44" spans="1:17" ht="15.75" x14ac:dyDescent="0.25">
      <c r="A44" s="54" t="s">
        <v>63</v>
      </c>
      <c r="B44" s="55">
        <v>32350</v>
      </c>
      <c r="C44" s="55">
        <v>32404</v>
      </c>
      <c r="D44" s="6">
        <f t="shared" si="1"/>
        <v>54</v>
      </c>
      <c r="E44" s="56">
        <f t="shared" si="2"/>
        <v>80000</v>
      </c>
      <c r="F44" s="56">
        <f t="shared" si="3"/>
        <v>8000</v>
      </c>
      <c r="G44" s="55">
        <v>1809</v>
      </c>
      <c r="H44" s="55">
        <v>1815</v>
      </c>
      <c r="I44" s="57">
        <f t="shared" si="0"/>
        <v>6</v>
      </c>
      <c r="J44" s="58">
        <f t="shared" si="4"/>
        <v>6</v>
      </c>
      <c r="K44" s="59">
        <f t="shared" si="5"/>
        <v>0</v>
      </c>
      <c r="L44" s="58">
        <f t="shared" si="6"/>
        <v>36000</v>
      </c>
      <c r="M44" s="52">
        <f t="shared" si="7"/>
        <v>124000</v>
      </c>
      <c r="N44" s="58">
        <v>2100</v>
      </c>
      <c r="O44" s="58">
        <v>15</v>
      </c>
      <c r="P44" s="58"/>
      <c r="Q44" s="60"/>
    </row>
    <row r="45" spans="1:17" ht="15.75" x14ac:dyDescent="0.25">
      <c r="A45" s="54" t="s">
        <v>64</v>
      </c>
      <c r="B45" s="55">
        <v>33251</v>
      </c>
      <c r="C45" s="55">
        <v>33363</v>
      </c>
      <c r="D45" s="6">
        <f t="shared" si="1"/>
        <v>112</v>
      </c>
      <c r="E45" s="56">
        <f t="shared" si="2"/>
        <v>167000</v>
      </c>
      <c r="F45" s="56">
        <f t="shared" si="3"/>
        <v>17000</v>
      </c>
      <c r="G45" s="55">
        <v>1677</v>
      </c>
      <c r="H45" s="55">
        <v>1696</v>
      </c>
      <c r="I45" s="57">
        <f t="shared" si="0"/>
        <v>19</v>
      </c>
      <c r="J45" s="58">
        <f t="shared" si="4"/>
        <v>19</v>
      </c>
      <c r="K45" s="59">
        <f t="shared" si="5"/>
        <v>0</v>
      </c>
      <c r="L45" s="58">
        <f t="shared" si="6"/>
        <v>114000</v>
      </c>
      <c r="M45" s="52">
        <f t="shared" si="7"/>
        <v>298000</v>
      </c>
      <c r="N45" s="58">
        <v>2100</v>
      </c>
      <c r="O45" s="58">
        <v>8</v>
      </c>
      <c r="P45" s="58">
        <v>10000</v>
      </c>
      <c r="Q45" s="60"/>
    </row>
    <row r="46" spans="1:17" ht="15.75" x14ac:dyDescent="0.25">
      <c r="A46" s="54" t="s">
        <v>65</v>
      </c>
      <c r="B46" s="55">
        <v>35303</v>
      </c>
      <c r="C46" s="55">
        <v>35354</v>
      </c>
      <c r="D46" s="6">
        <f t="shared" si="1"/>
        <v>51</v>
      </c>
      <c r="E46" s="56">
        <f t="shared" si="2"/>
        <v>76000</v>
      </c>
      <c r="F46" s="56">
        <f t="shared" si="3"/>
        <v>8000</v>
      </c>
      <c r="G46" s="55">
        <v>1680</v>
      </c>
      <c r="H46" s="55">
        <v>1688</v>
      </c>
      <c r="I46" s="57">
        <f t="shared" si="0"/>
        <v>8</v>
      </c>
      <c r="J46" s="58">
        <f t="shared" si="4"/>
        <v>8</v>
      </c>
      <c r="K46" s="59">
        <f t="shared" si="5"/>
        <v>0</v>
      </c>
      <c r="L46" s="58">
        <f t="shared" si="6"/>
        <v>48000</v>
      </c>
      <c r="M46" s="52">
        <f t="shared" si="7"/>
        <v>132000</v>
      </c>
      <c r="N46" s="58">
        <v>2100</v>
      </c>
      <c r="O46" s="58">
        <v>12</v>
      </c>
      <c r="P46" s="58">
        <v>10000</v>
      </c>
      <c r="Q46" s="60"/>
    </row>
    <row r="47" spans="1:17" ht="15.75" x14ac:dyDescent="0.25">
      <c r="A47" s="54" t="s">
        <v>66</v>
      </c>
      <c r="B47" s="55">
        <v>35269</v>
      </c>
      <c r="C47" s="55">
        <v>35299</v>
      </c>
      <c r="D47" s="6">
        <f t="shared" si="1"/>
        <v>30</v>
      </c>
      <c r="E47" s="56">
        <f t="shared" si="2"/>
        <v>45000</v>
      </c>
      <c r="F47" s="56">
        <f t="shared" si="3"/>
        <v>5000</v>
      </c>
      <c r="G47" s="55">
        <v>287</v>
      </c>
      <c r="H47" s="55">
        <v>294</v>
      </c>
      <c r="I47" s="57">
        <f t="shared" si="0"/>
        <v>7</v>
      </c>
      <c r="J47" s="58">
        <f t="shared" si="4"/>
        <v>7</v>
      </c>
      <c r="K47" s="59">
        <f t="shared" si="5"/>
        <v>0</v>
      </c>
      <c r="L47" s="58">
        <f t="shared" si="6"/>
        <v>42000</v>
      </c>
      <c r="M47" s="52">
        <f t="shared" si="7"/>
        <v>92000</v>
      </c>
      <c r="N47" s="58">
        <v>2100</v>
      </c>
      <c r="O47" s="58">
        <v>8</v>
      </c>
      <c r="P47" s="58">
        <v>15000</v>
      </c>
      <c r="Q47" s="60"/>
    </row>
    <row r="48" spans="1:17" ht="15.75" x14ac:dyDescent="0.25">
      <c r="A48" s="54" t="s">
        <v>67</v>
      </c>
      <c r="B48" s="55">
        <v>33035</v>
      </c>
      <c r="C48" s="55">
        <v>33138</v>
      </c>
      <c r="D48" s="6">
        <f t="shared" si="1"/>
        <v>103</v>
      </c>
      <c r="E48" s="56">
        <f t="shared" si="2"/>
        <v>153000</v>
      </c>
      <c r="F48" s="56">
        <f t="shared" si="3"/>
        <v>15000</v>
      </c>
      <c r="G48" s="55">
        <v>3850</v>
      </c>
      <c r="H48" s="55">
        <v>3867</v>
      </c>
      <c r="I48" s="57">
        <f t="shared" si="0"/>
        <v>17</v>
      </c>
      <c r="J48" s="58">
        <f t="shared" si="4"/>
        <v>17</v>
      </c>
      <c r="K48" s="59">
        <f t="shared" si="5"/>
        <v>0</v>
      </c>
      <c r="L48" s="58">
        <f t="shared" si="6"/>
        <v>102000</v>
      </c>
      <c r="M48" s="52">
        <f t="shared" si="7"/>
        <v>270000</v>
      </c>
      <c r="N48" s="58">
        <v>2100</v>
      </c>
      <c r="O48" s="58">
        <v>3</v>
      </c>
      <c r="P48" s="58">
        <v>20000</v>
      </c>
      <c r="Q48" s="60"/>
    </row>
    <row r="49" spans="1:17" ht="15.75" x14ac:dyDescent="0.25">
      <c r="A49" s="54" t="s">
        <v>68</v>
      </c>
      <c r="B49" s="55">
        <v>3915</v>
      </c>
      <c r="C49" s="55">
        <v>4012</v>
      </c>
      <c r="D49" s="6">
        <f t="shared" si="1"/>
        <v>97</v>
      </c>
      <c r="E49" s="56">
        <f t="shared" si="2"/>
        <v>144000</v>
      </c>
      <c r="F49" s="56">
        <f t="shared" si="3"/>
        <v>14000</v>
      </c>
      <c r="G49" s="55">
        <v>631</v>
      </c>
      <c r="H49" s="55">
        <v>648</v>
      </c>
      <c r="I49" s="57">
        <f t="shared" si="0"/>
        <v>17</v>
      </c>
      <c r="J49" s="58">
        <f>IF(I49&lt;=32,I49,32)</f>
        <v>17</v>
      </c>
      <c r="K49" s="59">
        <f>IF(I49&gt;32,I49-32,0)</f>
        <v>0</v>
      </c>
      <c r="L49" s="58">
        <f t="shared" si="6"/>
        <v>102000</v>
      </c>
      <c r="M49" s="52">
        <f t="shared" si="7"/>
        <v>260000</v>
      </c>
      <c r="N49" s="58">
        <v>2100</v>
      </c>
      <c r="O49" s="58">
        <v>0</v>
      </c>
      <c r="P49" s="58">
        <v>40000</v>
      </c>
      <c r="Q49" s="60"/>
    </row>
    <row r="50" spans="1:17" ht="15.75" x14ac:dyDescent="0.25">
      <c r="A50" s="54" t="s">
        <v>69</v>
      </c>
      <c r="B50" s="55">
        <v>30682</v>
      </c>
      <c r="C50" s="55">
        <v>30746</v>
      </c>
      <c r="D50" s="6">
        <f t="shared" si="1"/>
        <v>64</v>
      </c>
      <c r="E50" s="56">
        <f t="shared" si="2"/>
        <v>95000</v>
      </c>
      <c r="F50" s="56">
        <f t="shared" si="3"/>
        <v>10000</v>
      </c>
      <c r="G50" s="55">
        <v>451</v>
      </c>
      <c r="H50" s="55">
        <v>460</v>
      </c>
      <c r="I50" s="57">
        <f t="shared" si="0"/>
        <v>9</v>
      </c>
      <c r="J50" s="58">
        <f t="shared" si="4"/>
        <v>9</v>
      </c>
      <c r="K50" s="59">
        <f t="shared" si="5"/>
        <v>0</v>
      </c>
      <c r="L50" s="58">
        <f t="shared" si="6"/>
        <v>54000</v>
      </c>
      <c r="M50" s="52">
        <f t="shared" si="7"/>
        <v>159000</v>
      </c>
      <c r="N50" s="58">
        <v>2100</v>
      </c>
      <c r="O50" s="58">
        <v>16</v>
      </c>
      <c r="P50" s="58">
        <v>15000</v>
      </c>
      <c r="Q50" s="60"/>
    </row>
    <row r="51" spans="1:17" ht="15.75" x14ac:dyDescent="0.25">
      <c r="A51" s="54" t="s">
        <v>70</v>
      </c>
      <c r="B51" s="55">
        <v>2011</v>
      </c>
      <c r="C51" s="55">
        <v>2069</v>
      </c>
      <c r="D51" s="6">
        <f t="shared" si="1"/>
        <v>58</v>
      </c>
      <c r="E51" s="56">
        <f t="shared" si="2"/>
        <v>86000</v>
      </c>
      <c r="F51" s="56">
        <f t="shared" si="3"/>
        <v>9000</v>
      </c>
      <c r="G51" s="55">
        <v>258</v>
      </c>
      <c r="H51" s="55">
        <v>265</v>
      </c>
      <c r="I51" s="57">
        <f t="shared" si="0"/>
        <v>7</v>
      </c>
      <c r="J51" s="58">
        <f t="shared" si="4"/>
        <v>7</v>
      </c>
      <c r="K51" s="59">
        <f t="shared" si="5"/>
        <v>0</v>
      </c>
      <c r="L51" s="58">
        <f t="shared" si="6"/>
        <v>42000</v>
      </c>
      <c r="M51" s="52">
        <f t="shared" si="7"/>
        <v>137000</v>
      </c>
      <c r="N51" s="58">
        <v>2100</v>
      </c>
      <c r="O51" s="58">
        <v>36</v>
      </c>
      <c r="P51" s="58"/>
      <c r="Q51" s="60"/>
    </row>
    <row r="52" spans="1:17" ht="15.75" x14ac:dyDescent="0.25">
      <c r="A52" s="54" t="s">
        <v>71</v>
      </c>
      <c r="B52" s="55">
        <v>30214</v>
      </c>
      <c r="C52" s="55">
        <v>30329</v>
      </c>
      <c r="D52" s="6">
        <f t="shared" si="1"/>
        <v>115</v>
      </c>
      <c r="E52" s="56">
        <f t="shared" si="2"/>
        <v>171000</v>
      </c>
      <c r="F52" s="56">
        <f t="shared" si="3"/>
        <v>17000</v>
      </c>
      <c r="G52" s="55">
        <v>2999</v>
      </c>
      <c r="H52" s="55">
        <v>3013</v>
      </c>
      <c r="I52" s="57">
        <f t="shared" si="0"/>
        <v>14</v>
      </c>
      <c r="J52" s="58">
        <f t="shared" si="4"/>
        <v>14</v>
      </c>
      <c r="K52" s="59">
        <f t="shared" si="5"/>
        <v>0</v>
      </c>
      <c r="L52" s="58">
        <f t="shared" si="6"/>
        <v>84000</v>
      </c>
      <c r="M52" s="52">
        <f t="shared" si="7"/>
        <v>272000</v>
      </c>
      <c r="N52" s="58">
        <v>2100</v>
      </c>
      <c r="O52" s="58">
        <v>27</v>
      </c>
      <c r="P52" s="58">
        <v>45000</v>
      </c>
      <c r="Q52" s="60"/>
    </row>
    <row r="53" spans="1:17" ht="15.75" x14ac:dyDescent="0.25">
      <c r="A53" s="54" t="s">
        <v>72</v>
      </c>
      <c r="B53" s="55">
        <v>31633</v>
      </c>
      <c r="C53" s="55">
        <v>31691</v>
      </c>
      <c r="D53" s="6">
        <f t="shared" si="1"/>
        <v>58</v>
      </c>
      <c r="E53" s="56">
        <f t="shared" si="2"/>
        <v>86000</v>
      </c>
      <c r="F53" s="56">
        <f t="shared" si="3"/>
        <v>9000</v>
      </c>
      <c r="G53" s="55">
        <v>6713</v>
      </c>
      <c r="H53" s="55">
        <v>6728</v>
      </c>
      <c r="I53" s="57">
        <f t="shared" si="0"/>
        <v>15</v>
      </c>
      <c r="J53" s="58">
        <f t="shared" si="4"/>
        <v>15</v>
      </c>
      <c r="K53" s="59">
        <f t="shared" si="5"/>
        <v>0</v>
      </c>
      <c r="L53" s="58">
        <f t="shared" si="6"/>
        <v>90000</v>
      </c>
      <c r="M53" s="52">
        <f t="shared" si="7"/>
        <v>185000</v>
      </c>
      <c r="N53" s="58">
        <v>2100</v>
      </c>
      <c r="O53" s="58">
        <v>6</v>
      </c>
      <c r="P53" s="58">
        <v>20000</v>
      </c>
      <c r="Q53" s="60"/>
    </row>
    <row r="54" spans="1:17" ht="15.75" x14ac:dyDescent="0.25">
      <c r="A54" s="54" t="s">
        <v>73</v>
      </c>
      <c r="B54" s="55">
        <v>30375</v>
      </c>
      <c r="C54" s="55">
        <v>30473</v>
      </c>
      <c r="D54" s="6">
        <f t="shared" si="1"/>
        <v>98</v>
      </c>
      <c r="E54" s="56">
        <f t="shared" si="2"/>
        <v>145000</v>
      </c>
      <c r="F54" s="56">
        <f t="shared" si="3"/>
        <v>15000</v>
      </c>
      <c r="G54" s="55">
        <v>298</v>
      </c>
      <c r="H54" s="55">
        <v>314</v>
      </c>
      <c r="I54" s="57">
        <f t="shared" si="0"/>
        <v>16</v>
      </c>
      <c r="J54" s="58">
        <f t="shared" si="4"/>
        <v>16</v>
      </c>
      <c r="K54" s="59">
        <f t="shared" si="5"/>
        <v>0</v>
      </c>
      <c r="L54" s="58">
        <f t="shared" si="6"/>
        <v>96000</v>
      </c>
      <c r="M54" s="52">
        <f t="shared" si="7"/>
        <v>256000</v>
      </c>
      <c r="N54" s="58">
        <v>2100</v>
      </c>
      <c r="O54" s="58">
        <v>29</v>
      </c>
      <c r="P54" s="58">
        <v>25000</v>
      </c>
      <c r="Q54" s="60"/>
    </row>
    <row r="55" spans="1:17" ht="15.75" x14ac:dyDescent="0.25">
      <c r="A55" s="54" t="s">
        <v>74</v>
      </c>
      <c r="B55" s="55">
        <v>33586</v>
      </c>
      <c r="C55" s="55">
        <v>33656</v>
      </c>
      <c r="D55" s="6">
        <f t="shared" si="1"/>
        <v>70</v>
      </c>
      <c r="E55" s="56">
        <f t="shared" si="2"/>
        <v>104000</v>
      </c>
      <c r="F55" s="56">
        <f t="shared" si="3"/>
        <v>10000</v>
      </c>
      <c r="G55" s="55">
        <v>233</v>
      </c>
      <c r="H55" s="55">
        <v>243</v>
      </c>
      <c r="I55" s="57">
        <f t="shared" si="0"/>
        <v>10</v>
      </c>
      <c r="J55" s="58">
        <f t="shared" si="4"/>
        <v>10</v>
      </c>
      <c r="K55" s="59">
        <f t="shared" si="5"/>
        <v>0</v>
      </c>
      <c r="L55" s="58">
        <f t="shared" si="6"/>
        <v>60000</v>
      </c>
      <c r="M55" s="52">
        <f t="shared" si="7"/>
        <v>174000</v>
      </c>
      <c r="N55" s="58">
        <v>2100</v>
      </c>
      <c r="O55" s="58">
        <v>29</v>
      </c>
      <c r="P55" s="58">
        <v>10000</v>
      </c>
      <c r="Q55" s="60"/>
    </row>
    <row r="56" spans="1:17" ht="15.75" x14ac:dyDescent="0.25">
      <c r="A56" s="54" t="s">
        <v>75</v>
      </c>
      <c r="B56" s="55">
        <v>31064</v>
      </c>
      <c r="C56" s="55">
        <v>31171</v>
      </c>
      <c r="D56" s="6">
        <f t="shared" si="1"/>
        <v>107</v>
      </c>
      <c r="E56" s="56">
        <f t="shared" si="2"/>
        <v>159000</v>
      </c>
      <c r="F56" s="56">
        <f t="shared" si="3"/>
        <v>16000</v>
      </c>
      <c r="G56" s="55">
        <v>352</v>
      </c>
      <c r="H56" s="55">
        <v>365</v>
      </c>
      <c r="I56" s="57">
        <f t="shared" si="0"/>
        <v>13</v>
      </c>
      <c r="J56" s="58">
        <f t="shared" si="4"/>
        <v>13</v>
      </c>
      <c r="K56" s="59">
        <f t="shared" si="5"/>
        <v>0</v>
      </c>
      <c r="L56" s="58">
        <f t="shared" si="6"/>
        <v>78000</v>
      </c>
      <c r="M56" s="52">
        <f t="shared" si="7"/>
        <v>253000</v>
      </c>
      <c r="N56" s="58">
        <v>2100</v>
      </c>
      <c r="O56" s="58">
        <v>30</v>
      </c>
      <c r="P56" s="58">
        <v>35000</v>
      </c>
      <c r="Q56" s="60"/>
    </row>
    <row r="57" spans="1:17" ht="15.75" x14ac:dyDescent="0.25">
      <c r="A57" s="54" t="s">
        <v>76</v>
      </c>
      <c r="B57" s="55">
        <v>33735</v>
      </c>
      <c r="C57" s="55">
        <v>33844</v>
      </c>
      <c r="D57" s="6">
        <f t="shared" si="1"/>
        <v>109</v>
      </c>
      <c r="E57" s="56">
        <f t="shared" si="2"/>
        <v>162000</v>
      </c>
      <c r="F57" s="56">
        <f t="shared" si="3"/>
        <v>16000</v>
      </c>
      <c r="G57" s="55">
        <v>3653</v>
      </c>
      <c r="H57" s="55">
        <v>3666</v>
      </c>
      <c r="I57" s="57">
        <f t="shared" si="0"/>
        <v>13</v>
      </c>
      <c r="J57" s="58">
        <f t="shared" si="4"/>
        <v>13</v>
      </c>
      <c r="K57" s="59">
        <f t="shared" si="5"/>
        <v>0</v>
      </c>
      <c r="L57" s="58">
        <f t="shared" si="6"/>
        <v>78000</v>
      </c>
      <c r="M57" s="52">
        <f t="shared" si="7"/>
        <v>256000</v>
      </c>
      <c r="N57" s="58">
        <v>2100</v>
      </c>
      <c r="O57" s="58">
        <v>31</v>
      </c>
      <c r="P57" s="58"/>
      <c r="Q57" s="60"/>
    </row>
    <row r="58" spans="1:17" ht="15.75" x14ac:dyDescent="0.25">
      <c r="A58" s="54" t="s">
        <v>77</v>
      </c>
      <c r="B58" s="55">
        <v>25489</v>
      </c>
      <c r="C58" s="55">
        <v>25678</v>
      </c>
      <c r="D58" s="6">
        <f t="shared" si="1"/>
        <v>189</v>
      </c>
      <c r="E58" s="56">
        <f t="shared" si="2"/>
        <v>285000</v>
      </c>
      <c r="F58" s="56">
        <f t="shared" si="3"/>
        <v>29000</v>
      </c>
      <c r="G58" s="55">
        <v>2373</v>
      </c>
      <c r="H58" s="55">
        <v>2387</v>
      </c>
      <c r="I58" s="57">
        <f t="shared" si="0"/>
        <v>14</v>
      </c>
      <c r="J58" s="58">
        <f t="shared" si="4"/>
        <v>14</v>
      </c>
      <c r="K58" s="59">
        <f t="shared" si="5"/>
        <v>0</v>
      </c>
      <c r="L58" s="58">
        <f t="shared" si="6"/>
        <v>84000</v>
      </c>
      <c r="M58" s="52">
        <f t="shared" si="7"/>
        <v>398000</v>
      </c>
      <c r="N58" s="58">
        <v>2100</v>
      </c>
      <c r="O58" s="58">
        <v>29</v>
      </c>
      <c r="P58" s="58">
        <v>15000</v>
      </c>
      <c r="Q58" s="60"/>
    </row>
    <row r="59" spans="1:17" ht="15.75" x14ac:dyDescent="0.2">
      <c r="A59" s="54" t="s">
        <v>78</v>
      </c>
      <c r="B59" s="62">
        <v>9134</v>
      </c>
      <c r="C59" s="62">
        <v>9259</v>
      </c>
      <c r="D59" s="6">
        <f t="shared" si="1"/>
        <v>125</v>
      </c>
      <c r="E59" s="58">
        <f t="shared" si="2"/>
        <v>187000</v>
      </c>
      <c r="F59" s="58">
        <f t="shared" si="3"/>
        <v>19000</v>
      </c>
      <c r="G59" s="63">
        <v>342</v>
      </c>
      <c r="H59" s="63">
        <v>358</v>
      </c>
      <c r="I59" s="57">
        <f t="shared" si="0"/>
        <v>16</v>
      </c>
      <c r="J59" s="58">
        <f t="shared" si="4"/>
        <v>16</v>
      </c>
      <c r="K59" s="59">
        <f t="shared" si="5"/>
        <v>0</v>
      </c>
      <c r="L59" s="58">
        <f t="shared" si="6"/>
        <v>96000</v>
      </c>
      <c r="M59" s="52">
        <f t="shared" si="7"/>
        <v>302000</v>
      </c>
      <c r="N59" s="64">
        <v>2100</v>
      </c>
      <c r="O59" s="64">
        <v>5</v>
      </c>
      <c r="P59" s="64">
        <v>10000</v>
      </c>
      <c r="Q59" s="63"/>
    </row>
    <row r="60" spans="1:17" ht="15.75" x14ac:dyDescent="0.25">
      <c r="A60" s="54" t="s">
        <v>79</v>
      </c>
      <c r="B60" s="55">
        <v>33847</v>
      </c>
      <c r="C60" s="55">
        <v>33952</v>
      </c>
      <c r="D60" s="6">
        <f t="shared" si="1"/>
        <v>105</v>
      </c>
      <c r="E60" s="56">
        <f t="shared" si="2"/>
        <v>156000</v>
      </c>
      <c r="F60" s="56">
        <f t="shared" si="3"/>
        <v>16000</v>
      </c>
      <c r="G60" s="55">
        <v>367</v>
      </c>
      <c r="H60" s="55">
        <v>388</v>
      </c>
      <c r="I60" s="57">
        <f t="shared" si="0"/>
        <v>21</v>
      </c>
      <c r="J60" s="58">
        <f t="shared" si="4"/>
        <v>21</v>
      </c>
      <c r="K60" s="59">
        <f t="shared" si="5"/>
        <v>0</v>
      </c>
      <c r="L60" s="58">
        <f t="shared" si="6"/>
        <v>126000</v>
      </c>
      <c r="M60" s="52">
        <f t="shared" si="7"/>
        <v>298000</v>
      </c>
      <c r="N60" s="58">
        <v>2100</v>
      </c>
      <c r="O60" s="58">
        <v>8</v>
      </c>
      <c r="P60" s="58">
        <v>10000</v>
      </c>
      <c r="Q60" s="60"/>
    </row>
    <row r="61" spans="1:17" ht="15.75" x14ac:dyDescent="0.25">
      <c r="A61" s="54" t="s">
        <v>80</v>
      </c>
      <c r="B61" s="55">
        <v>40516</v>
      </c>
      <c r="C61" s="55">
        <v>40630</v>
      </c>
      <c r="D61" s="6">
        <f t="shared" si="1"/>
        <v>114</v>
      </c>
      <c r="E61" s="56">
        <f t="shared" si="2"/>
        <v>170000</v>
      </c>
      <c r="F61" s="56">
        <f t="shared" si="3"/>
        <v>17000</v>
      </c>
      <c r="G61" s="55">
        <v>6304</v>
      </c>
      <c r="H61" s="55">
        <v>6316</v>
      </c>
      <c r="I61" s="57">
        <f t="shared" si="0"/>
        <v>12</v>
      </c>
      <c r="J61" s="58">
        <f t="shared" si="4"/>
        <v>12</v>
      </c>
      <c r="K61" s="59">
        <f t="shared" si="5"/>
        <v>0</v>
      </c>
      <c r="L61" s="58">
        <f t="shared" si="6"/>
        <v>72000</v>
      </c>
      <c r="M61" s="52">
        <f t="shared" si="7"/>
        <v>259000</v>
      </c>
      <c r="N61" s="58">
        <v>2100</v>
      </c>
      <c r="O61" s="58">
        <v>22</v>
      </c>
      <c r="P61" s="58">
        <v>30000</v>
      </c>
      <c r="Q61" s="60"/>
    </row>
    <row r="62" spans="1:17" ht="15.75" x14ac:dyDescent="0.25">
      <c r="A62" s="54" t="s">
        <v>81</v>
      </c>
      <c r="B62" s="55">
        <v>37894</v>
      </c>
      <c r="C62" s="55">
        <v>37978</v>
      </c>
      <c r="D62" s="6">
        <f t="shared" si="1"/>
        <v>84</v>
      </c>
      <c r="E62" s="56">
        <f t="shared" si="2"/>
        <v>125000</v>
      </c>
      <c r="F62" s="56">
        <f t="shared" si="3"/>
        <v>13000</v>
      </c>
      <c r="G62" s="55">
        <v>1180</v>
      </c>
      <c r="H62" s="55">
        <v>1196</v>
      </c>
      <c r="I62" s="57">
        <f t="shared" si="0"/>
        <v>16</v>
      </c>
      <c r="J62" s="58">
        <f t="shared" si="4"/>
        <v>16</v>
      </c>
      <c r="K62" s="59">
        <f t="shared" si="5"/>
        <v>0</v>
      </c>
      <c r="L62" s="58">
        <f t="shared" si="6"/>
        <v>96000</v>
      </c>
      <c r="M62" s="52">
        <f t="shared" si="7"/>
        <v>234000</v>
      </c>
      <c r="N62" s="58">
        <v>2100</v>
      </c>
      <c r="O62" s="58">
        <v>37</v>
      </c>
      <c r="P62" s="58">
        <v>40000</v>
      </c>
      <c r="Q62" s="60"/>
    </row>
    <row r="63" spans="1:17" ht="15.75" x14ac:dyDescent="0.25">
      <c r="A63" s="54" t="s">
        <v>82</v>
      </c>
      <c r="B63" s="55">
        <v>29660</v>
      </c>
      <c r="C63" s="55">
        <v>29741</v>
      </c>
      <c r="D63" s="6">
        <f t="shared" si="1"/>
        <v>81</v>
      </c>
      <c r="E63" s="56">
        <f t="shared" si="2"/>
        <v>120000</v>
      </c>
      <c r="F63" s="56">
        <f t="shared" si="3"/>
        <v>12000</v>
      </c>
      <c r="G63" s="55">
        <v>252</v>
      </c>
      <c r="H63" s="55">
        <v>265</v>
      </c>
      <c r="I63" s="57">
        <f t="shared" si="0"/>
        <v>13</v>
      </c>
      <c r="J63" s="58">
        <f t="shared" si="4"/>
        <v>13</v>
      </c>
      <c r="K63" s="59">
        <f t="shared" si="5"/>
        <v>0</v>
      </c>
      <c r="L63" s="58">
        <f t="shared" si="6"/>
        <v>78000</v>
      </c>
      <c r="M63" s="52">
        <f t="shared" si="7"/>
        <v>210000</v>
      </c>
      <c r="N63" s="58">
        <v>2100</v>
      </c>
      <c r="O63" s="58">
        <v>40</v>
      </c>
      <c r="P63" s="58">
        <v>10000</v>
      </c>
      <c r="Q63" s="60"/>
    </row>
    <row r="64" spans="1:17" ht="15.75" x14ac:dyDescent="0.25">
      <c r="A64" s="54" t="s">
        <v>83</v>
      </c>
      <c r="B64" s="55">
        <v>32420</v>
      </c>
      <c r="C64" s="55">
        <v>32519</v>
      </c>
      <c r="D64" s="6">
        <f t="shared" si="1"/>
        <v>99</v>
      </c>
      <c r="E64" s="56">
        <f t="shared" si="2"/>
        <v>147000</v>
      </c>
      <c r="F64" s="56">
        <f t="shared" si="3"/>
        <v>15000</v>
      </c>
      <c r="G64" s="55">
        <v>299</v>
      </c>
      <c r="H64" s="55">
        <v>307</v>
      </c>
      <c r="I64" s="57">
        <f t="shared" si="0"/>
        <v>8</v>
      </c>
      <c r="J64" s="58">
        <f t="shared" si="4"/>
        <v>8</v>
      </c>
      <c r="K64" s="59">
        <f t="shared" si="5"/>
        <v>0</v>
      </c>
      <c r="L64" s="58">
        <f t="shared" si="6"/>
        <v>48000</v>
      </c>
      <c r="M64" s="52">
        <f t="shared" si="7"/>
        <v>210000</v>
      </c>
      <c r="N64" s="58">
        <v>2100</v>
      </c>
      <c r="O64" s="58">
        <v>65</v>
      </c>
      <c r="P64" s="58">
        <v>45000</v>
      </c>
      <c r="Q64" s="60"/>
    </row>
    <row r="65" spans="1:17" ht="15.75" x14ac:dyDescent="0.25">
      <c r="A65" s="54" t="s">
        <v>84</v>
      </c>
      <c r="B65" s="55">
        <v>34214</v>
      </c>
      <c r="C65" s="55">
        <v>34364</v>
      </c>
      <c r="D65" s="6">
        <f t="shared" si="1"/>
        <v>150</v>
      </c>
      <c r="E65" s="56">
        <f t="shared" si="2"/>
        <v>225000</v>
      </c>
      <c r="F65" s="56">
        <f t="shared" si="3"/>
        <v>23000</v>
      </c>
      <c r="G65" s="55">
        <v>2092</v>
      </c>
      <c r="H65" s="55">
        <v>2111</v>
      </c>
      <c r="I65" s="57">
        <f t="shared" si="0"/>
        <v>19</v>
      </c>
      <c r="J65" s="58">
        <f t="shared" si="4"/>
        <v>19</v>
      </c>
      <c r="K65" s="59">
        <f t="shared" si="5"/>
        <v>0</v>
      </c>
      <c r="L65" s="58">
        <f t="shared" si="6"/>
        <v>114000</v>
      </c>
      <c r="M65" s="52">
        <f t="shared" si="7"/>
        <v>362000</v>
      </c>
      <c r="N65" s="58">
        <v>2100</v>
      </c>
      <c r="O65" s="58">
        <v>54</v>
      </c>
      <c r="P65" s="58">
        <v>15000</v>
      </c>
      <c r="Q65" s="65"/>
    </row>
    <row r="66" spans="1:17" ht="15.75" x14ac:dyDescent="0.25">
      <c r="A66" s="54" t="s">
        <v>85</v>
      </c>
      <c r="B66" s="55">
        <v>36720</v>
      </c>
      <c r="C66" s="55">
        <v>36807</v>
      </c>
      <c r="D66" s="6">
        <f t="shared" si="1"/>
        <v>87</v>
      </c>
      <c r="E66" s="56">
        <f t="shared" si="2"/>
        <v>129000</v>
      </c>
      <c r="F66" s="56">
        <f t="shared" si="3"/>
        <v>13000</v>
      </c>
      <c r="G66" s="55">
        <v>1252</v>
      </c>
      <c r="H66" s="55">
        <v>1261</v>
      </c>
      <c r="I66" s="57">
        <f t="shared" si="0"/>
        <v>9</v>
      </c>
      <c r="J66" s="58">
        <f t="shared" si="4"/>
        <v>9</v>
      </c>
      <c r="K66" s="59">
        <f t="shared" si="5"/>
        <v>0</v>
      </c>
      <c r="L66" s="58">
        <f t="shared" si="6"/>
        <v>54000</v>
      </c>
      <c r="M66" s="52">
        <f t="shared" si="7"/>
        <v>196000</v>
      </c>
      <c r="N66" s="58">
        <v>2100</v>
      </c>
      <c r="O66" s="58">
        <v>0</v>
      </c>
      <c r="P66" s="58"/>
      <c r="Q66" s="60"/>
    </row>
    <row r="67" spans="1:17" ht="15.75" x14ac:dyDescent="0.25">
      <c r="A67" s="54" t="s">
        <v>86</v>
      </c>
      <c r="B67" s="55">
        <v>34696</v>
      </c>
      <c r="C67" s="55">
        <v>34777</v>
      </c>
      <c r="D67" s="6">
        <f t="shared" si="1"/>
        <v>81</v>
      </c>
      <c r="E67" s="56">
        <f t="shared" si="2"/>
        <v>120000</v>
      </c>
      <c r="F67" s="56">
        <f t="shared" si="3"/>
        <v>12000</v>
      </c>
      <c r="G67" s="55">
        <v>2432</v>
      </c>
      <c r="H67" s="55">
        <v>2447</v>
      </c>
      <c r="I67" s="57">
        <f t="shared" si="0"/>
        <v>15</v>
      </c>
      <c r="J67" s="58">
        <f t="shared" si="4"/>
        <v>15</v>
      </c>
      <c r="K67" s="59">
        <f t="shared" si="5"/>
        <v>0</v>
      </c>
      <c r="L67" s="58">
        <f t="shared" si="6"/>
        <v>90000</v>
      </c>
      <c r="M67" s="52">
        <f t="shared" si="7"/>
        <v>222000</v>
      </c>
      <c r="N67" s="58">
        <v>2100</v>
      </c>
      <c r="O67" s="58">
        <v>16</v>
      </c>
      <c r="P67" s="58">
        <v>40000</v>
      </c>
      <c r="Q67" s="60"/>
    </row>
    <row r="68" spans="1:17" ht="15.75" x14ac:dyDescent="0.25">
      <c r="A68" s="54" t="s">
        <v>87</v>
      </c>
      <c r="B68" s="55">
        <v>14882</v>
      </c>
      <c r="C68" s="55">
        <v>14978</v>
      </c>
      <c r="D68" s="6">
        <f t="shared" si="1"/>
        <v>96</v>
      </c>
      <c r="E68" s="56">
        <f t="shared" si="2"/>
        <v>142000</v>
      </c>
      <c r="F68" s="56">
        <f t="shared" si="3"/>
        <v>14000</v>
      </c>
      <c r="G68" s="55">
        <v>4916</v>
      </c>
      <c r="H68" s="55">
        <v>4929</v>
      </c>
      <c r="I68" s="57">
        <f t="shared" si="0"/>
        <v>13</v>
      </c>
      <c r="J68" s="58">
        <f t="shared" si="4"/>
        <v>13</v>
      </c>
      <c r="K68" s="59">
        <f t="shared" si="5"/>
        <v>0</v>
      </c>
      <c r="L68" s="58">
        <f t="shared" si="6"/>
        <v>78000</v>
      </c>
      <c r="M68" s="52">
        <f t="shared" si="7"/>
        <v>234000</v>
      </c>
      <c r="N68" s="58">
        <v>2100</v>
      </c>
      <c r="O68" s="58">
        <v>18</v>
      </c>
      <c r="P68" s="58">
        <v>45000</v>
      </c>
      <c r="Q68" s="60"/>
    </row>
    <row r="69" spans="1:17" ht="15.75" x14ac:dyDescent="0.25">
      <c r="A69" s="54" t="s">
        <v>88</v>
      </c>
      <c r="B69" s="55">
        <v>33543</v>
      </c>
      <c r="C69" s="55">
        <v>33647</v>
      </c>
      <c r="D69" s="6">
        <f t="shared" si="1"/>
        <v>104</v>
      </c>
      <c r="E69" s="56">
        <f t="shared" si="2"/>
        <v>155000</v>
      </c>
      <c r="F69" s="56">
        <f t="shared" si="3"/>
        <v>16000</v>
      </c>
      <c r="G69" s="55">
        <v>893</v>
      </c>
      <c r="H69" s="55">
        <v>903</v>
      </c>
      <c r="I69" s="57">
        <f t="shared" si="0"/>
        <v>10</v>
      </c>
      <c r="J69" s="58">
        <f t="shared" si="4"/>
        <v>10</v>
      </c>
      <c r="K69" s="59">
        <f t="shared" si="5"/>
        <v>0</v>
      </c>
      <c r="L69" s="58">
        <f t="shared" si="6"/>
        <v>60000</v>
      </c>
      <c r="M69" s="52">
        <f t="shared" si="7"/>
        <v>231000</v>
      </c>
      <c r="N69" s="58">
        <v>2100</v>
      </c>
      <c r="O69" s="58">
        <v>16</v>
      </c>
      <c r="P69" s="58">
        <v>70000</v>
      </c>
      <c r="Q69" s="60"/>
    </row>
    <row r="70" spans="1:17" ht="15.75" x14ac:dyDescent="0.25">
      <c r="A70" s="54" t="s">
        <v>89</v>
      </c>
      <c r="B70" s="55">
        <v>32016</v>
      </c>
      <c r="C70" s="55">
        <v>32109</v>
      </c>
      <c r="D70" s="6">
        <f t="shared" si="1"/>
        <v>93</v>
      </c>
      <c r="E70" s="56">
        <f t="shared" si="2"/>
        <v>138000</v>
      </c>
      <c r="F70" s="56">
        <f t="shared" si="3"/>
        <v>14000</v>
      </c>
      <c r="G70" s="55">
        <v>3690</v>
      </c>
      <c r="H70" s="55">
        <v>3710</v>
      </c>
      <c r="I70" s="57">
        <f t="shared" si="0"/>
        <v>20</v>
      </c>
      <c r="J70" s="58">
        <f t="shared" si="4"/>
        <v>20</v>
      </c>
      <c r="K70" s="59">
        <f t="shared" si="5"/>
        <v>0</v>
      </c>
      <c r="L70" s="58">
        <f t="shared" si="6"/>
        <v>120000</v>
      </c>
      <c r="M70" s="52">
        <f t="shared" si="7"/>
        <v>272000</v>
      </c>
      <c r="N70" s="58">
        <v>2100</v>
      </c>
      <c r="O70" s="58">
        <v>0</v>
      </c>
      <c r="P70" s="58">
        <v>10000</v>
      </c>
      <c r="Q70" s="60"/>
    </row>
    <row r="71" spans="1:17" ht="15.75" x14ac:dyDescent="0.25">
      <c r="A71" s="54" t="s">
        <v>90</v>
      </c>
      <c r="B71" s="55">
        <v>28950</v>
      </c>
      <c r="C71" s="55">
        <v>29070</v>
      </c>
      <c r="D71" s="6">
        <f t="shared" si="1"/>
        <v>120</v>
      </c>
      <c r="E71" s="56">
        <f t="shared" si="2"/>
        <v>179000</v>
      </c>
      <c r="F71" s="56">
        <f t="shared" si="3"/>
        <v>18000</v>
      </c>
      <c r="G71" s="55">
        <v>346</v>
      </c>
      <c r="H71" s="55">
        <v>363</v>
      </c>
      <c r="I71" s="57">
        <f t="shared" si="0"/>
        <v>17</v>
      </c>
      <c r="J71" s="58">
        <f t="shared" si="4"/>
        <v>17</v>
      </c>
      <c r="K71" s="59">
        <f t="shared" si="5"/>
        <v>0</v>
      </c>
      <c r="L71" s="58">
        <f t="shared" si="6"/>
        <v>102000</v>
      </c>
      <c r="M71" s="52">
        <f t="shared" si="7"/>
        <v>299000</v>
      </c>
      <c r="N71" s="58">
        <v>2100</v>
      </c>
      <c r="O71" s="58">
        <v>0</v>
      </c>
      <c r="P71" s="58">
        <v>25000</v>
      </c>
      <c r="Q71" s="60"/>
    </row>
    <row r="72" spans="1:17" ht="15.75" x14ac:dyDescent="0.25">
      <c r="A72" s="54" t="s">
        <v>91</v>
      </c>
      <c r="B72" s="55">
        <v>28875</v>
      </c>
      <c r="C72" s="55">
        <v>28969</v>
      </c>
      <c r="D72" s="6">
        <f t="shared" si="1"/>
        <v>94</v>
      </c>
      <c r="E72" s="56">
        <f t="shared" si="2"/>
        <v>139000</v>
      </c>
      <c r="F72" s="56">
        <f t="shared" si="3"/>
        <v>14000</v>
      </c>
      <c r="G72" s="55">
        <v>2084</v>
      </c>
      <c r="H72" s="55">
        <v>2097</v>
      </c>
      <c r="I72" s="57">
        <f t="shared" si="0"/>
        <v>13</v>
      </c>
      <c r="J72" s="58">
        <f t="shared" si="4"/>
        <v>13</v>
      </c>
      <c r="K72" s="59">
        <f t="shared" si="5"/>
        <v>0</v>
      </c>
      <c r="L72" s="58">
        <f t="shared" si="6"/>
        <v>78000</v>
      </c>
      <c r="M72" s="52">
        <f t="shared" si="7"/>
        <v>231000</v>
      </c>
      <c r="N72" s="58">
        <v>2100</v>
      </c>
      <c r="O72" s="58">
        <v>0</v>
      </c>
      <c r="P72" s="58">
        <v>55000</v>
      </c>
      <c r="Q72" s="60"/>
    </row>
    <row r="73" spans="1:17" ht="15.75" x14ac:dyDescent="0.25">
      <c r="A73" s="54" t="s">
        <v>92</v>
      </c>
      <c r="B73" s="55">
        <v>32325</v>
      </c>
      <c r="C73" s="55">
        <v>32407</v>
      </c>
      <c r="D73" s="6">
        <f t="shared" si="1"/>
        <v>82</v>
      </c>
      <c r="E73" s="56">
        <f t="shared" si="2"/>
        <v>122000</v>
      </c>
      <c r="F73" s="56">
        <f t="shared" si="3"/>
        <v>12000</v>
      </c>
      <c r="G73" s="55">
        <v>2018</v>
      </c>
      <c r="H73" s="55">
        <v>2031</v>
      </c>
      <c r="I73" s="57">
        <f t="shared" si="0"/>
        <v>13</v>
      </c>
      <c r="J73" s="58">
        <f t="shared" si="4"/>
        <v>13</v>
      </c>
      <c r="K73" s="59">
        <f t="shared" si="5"/>
        <v>0</v>
      </c>
      <c r="L73" s="58">
        <f t="shared" si="6"/>
        <v>78000</v>
      </c>
      <c r="M73" s="52">
        <f t="shared" si="7"/>
        <v>212000</v>
      </c>
      <c r="N73" s="58">
        <v>2100</v>
      </c>
      <c r="O73" s="58">
        <v>24</v>
      </c>
      <c r="P73" s="58">
        <v>20000</v>
      </c>
      <c r="Q73" s="60"/>
    </row>
    <row r="74" spans="1:17" ht="15.75" x14ac:dyDescent="0.25">
      <c r="A74" s="54" t="s">
        <v>93</v>
      </c>
      <c r="B74" s="55">
        <v>8530</v>
      </c>
      <c r="C74" s="55">
        <v>8584</v>
      </c>
      <c r="D74" s="6">
        <f t="shared" si="1"/>
        <v>54</v>
      </c>
      <c r="E74" s="56">
        <f t="shared" si="2"/>
        <v>80000</v>
      </c>
      <c r="F74" s="56">
        <f t="shared" si="3"/>
        <v>8000</v>
      </c>
      <c r="G74" s="55">
        <v>122</v>
      </c>
      <c r="H74" s="55">
        <v>125</v>
      </c>
      <c r="I74" s="57">
        <f t="shared" si="0"/>
        <v>3</v>
      </c>
      <c r="J74" s="58">
        <f t="shared" si="4"/>
        <v>3</v>
      </c>
      <c r="K74" s="59">
        <f t="shared" si="5"/>
        <v>0</v>
      </c>
      <c r="L74" s="58">
        <f t="shared" si="6"/>
        <v>18000</v>
      </c>
      <c r="M74" s="52">
        <f t="shared" si="7"/>
        <v>106000</v>
      </c>
      <c r="N74" s="58">
        <v>2100</v>
      </c>
      <c r="O74" s="58">
        <v>19</v>
      </c>
      <c r="P74" s="58">
        <v>25000</v>
      </c>
      <c r="Q74" s="60"/>
    </row>
    <row r="75" spans="1:17" ht="15.75" x14ac:dyDescent="0.25">
      <c r="A75" s="54" t="s">
        <v>94</v>
      </c>
      <c r="B75" s="55">
        <v>32940</v>
      </c>
      <c r="C75" s="55">
        <v>33037</v>
      </c>
      <c r="D75" s="6">
        <f t="shared" si="1"/>
        <v>97</v>
      </c>
      <c r="E75" s="56">
        <f t="shared" si="2"/>
        <v>144000</v>
      </c>
      <c r="F75" s="56">
        <f t="shared" si="3"/>
        <v>14000</v>
      </c>
      <c r="G75" s="55">
        <v>1088</v>
      </c>
      <c r="H75" s="55">
        <v>1116</v>
      </c>
      <c r="I75" s="57">
        <f t="shared" si="0"/>
        <v>28</v>
      </c>
      <c r="J75" s="58">
        <f t="shared" si="4"/>
        <v>28</v>
      </c>
      <c r="K75" s="59">
        <f t="shared" si="5"/>
        <v>0</v>
      </c>
      <c r="L75" s="58">
        <f t="shared" si="6"/>
        <v>168000</v>
      </c>
      <c r="M75" s="52">
        <f t="shared" si="7"/>
        <v>326000</v>
      </c>
      <c r="N75" s="58">
        <v>2100</v>
      </c>
      <c r="O75" s="58">
        <v>61</v>
      </c>
      <c r="P75" s="58">
        <v>20000</v>
      </c>
      <c r="Q75" s="60"/>
    </row>
    <row r="76" spans="1:17" ht="15.75" x14ac:dyDescent="0.25">
      <c r="A76" s="54" t="s">
        <v>95</v>
      </c>
      <c r="B76" s="55">
        <v>35852</v>
      </c>
      <c r="C76" s="55">
        <v>35944</v>
      </c>
      <c r="D76" s="6">
        <f t="shared" si="1"/>
        <v>92</v>
      </c>
      <c r="E76" s="56">
        <f t="shared" si="2"/>
        <v>137000</v>
      </c>
      <c r="F76" s="56">
        <f t="shared" si="3"/>
        <v>14000</v>
      </c>
      <c r="G76" s="55">
        <v>1285</v>
      </c>
      <c r="H76" s="55">
        <v>1313</v>
      </c>
      <c r="I76" s="57">
        <f t="shared" si="0"/>
        <v>28</v>
      </c>
      <c r="J76" s="58">
        <f t="shared" si="4"/>
        <v>28</v>
      </c>
      <c r="K76" s="59">
        <f t="shared" si="5"/>
        <v>0</v>
      </c>
      <c r="L76" s="58">
        <f t="shared" si="6"/>
        <v>168000</v>
      </c>
      <c r="M76" s="52">
        <f t="shared" si="7"/>
        <v>319000</v>
      </c>
      <c r="N76" s="58">
        <v>2100</v>
      </c>
      <c r="O76" s="58">
        <v>21</v>
      </c>
      <c r="P76" s="58">
        <v>20000</v>
      </c>
      <c r="Q76" s="60"/>
    </row>
    <row r="77" spans="1:17" ht="15.75" x14ac:dyDescent="0.25">
      <c r="A77" s="54" t="s">
        <v>96</v>
      </c>
      <c r="B77" s="55">
        <v>32719</v>
      </c>
      <c r="C77" s="55">
        <v>32774</v>
      </c>
      <c r="D77" s="6">
        <f t="shared" si="1"/>
        <v>55</v>
      </c>
      <c r="E77" s="56">
        <f t="shared" si="2"/>
        <v>82000</v>
      </c>
      <c r="F77" s="56">
        <f t="shared" si="3"/>
        <v>8000</v>
      </c>
      <c r="G77" s="55">
        <v>1521</v>
      </c>
      <c r="H77" s="55">
        <v>1530</v>
      </c>
      <c r="I77" s="57">
        <f t="shared" si="0"/>
        <v>9</v>
      </c>
      <c r="J77" s="58">
        <f t="shared" si="4"/>
        <v>9</v>
      </c>
      <c r="K77" s="59">
        <f t="shared" si="5"/>
        <v>0</v>
      </c>
      <c r="L77" s="58">
        <f t="shared" si="6"/>
        <v>54000</v>
      </c>
      <c r="M77" s="52">
        <f t="shared" si="7"/>
        <v>144000</v>
      </c>
      <c r="N77" s="58">
        <v>2100</v>
      </c>
      <c r="O77" s="58">
        <v>36</v>
      </c>
      <c r="P77" s="58">
        <v>45000</v>
      </c>
      <c r="Q77" s="60"/>
    </row>
    <row r="78" spans="1:17" ht="15.75" x14ac:dyDescent="0.25">
      <c r="A78" s="54" t="s">
        <v>97</v>
      </c>
      <c r="B78" s="55">
        <v>29828</v>
      </c>
      <c r="C78" s="55">
        <v>29916</v>
      </c>
      <c r="D78" s="6">
        <f t="shared" si="1"/>
        <v>88</v>
      </c>
      <c r="E78" s="56">
        <f t="shared" si="2"/>
        <v>131000</v>
      </c>
      <c r="F78" s="56">
        <f t="shared" si="3"/>
        <v>13000</v>
      </c>
      <c r="G78" s="55">
        <v>262</v>
      </c>
      <c r="H78" s="55">
        <v>271</v>
      </c>
      <c r="I78" s="57">
        <f t="shared" si="0"/>
        <v>9</v>
      </c>
      <c r="J78" s="58">
        <f t="shared" si="4"/>
        <v>9</v>
      </c>
      <c r="K78" s="59">
        <f t="shared" si="5"/>
        <v>0</v>
      </c>
      <c r="L78" s="58">
        <f t="shared" si="6"/>
        <v>54000</v>
      </c>
      <c r="M78" s="52">
        <f t="shared" si="7"/>
        <v>198000</v>
      </c>
      <c r="N78" s="58">
        <v>2100</v>
      </c>
      <c r="O78" s="58">
        <v>28</v>
      </c>
      <c r="P78" s="58">
        <v>25000</v>
      </c>
      <c r="Q78" s="60"/>
    </row>
    <row r="79" spans="1:17" ht="15.75" x14ac:dyDescent="0.25">
      <c r="A79" s="54" t="s">
        <v>98</v>
      </c>
      <c r="B79" s="55">
        <v>39190</v>
      </c>
      <c r="C79" s="55">
        <v>39279</v>
      </c>
      <c r="D79" s="6">
        <f t="shared" si="1"/>
        <v>89</v>
      </c>
      <c r="E79" s="56">
        <f t="shared" si="2"/>
        <v>132000</v>
      </c>
      <c r="F79" s="56">
        <f t="shared" si="3"/>
        <v>13000</v>
      </c>
      <c r="G79" s="55">
        <v>2040</v>
      </c>
      <c r="H79" s="55">
        <v>2063</v>
      </c>
      <c r="I79" s="57">
        <f t="shared" si="0"/>
        <v>23</v>
      </c>
      <c r="J79" s="58">
        <f t="shared" si="4"/>
        <v>23</v>
      </c>
      <c r="K79" s="59">
        <f t="shared" si="5"/>
        <v>0</v>
      </c>
      <c r="L79" s="58">
        <f t="shared" si="6"/>
        <v>138000</v>
      </c>
      <c r="M79" s="52">
        <f t="shared" si="7"/>
        <v>283000</v>
      </c>
      <c r="N79" s="58">
        <v>2100</v>
      </c>
      <c r="O79" s="58">
        <v>15</v>
      </c>
      <c r="P79" s="58">
        <v>40000</v>
      </c>
      <c r="Q79" s="60"/>
    </row>
    <row r="80" spans="1:17" ht="15.75" x14ac:dyDescent="0.25">
      <c r="A80" s="54" t="s">
        <v>99</v>
      </c>
      <c r="B80" s="55">
        <v>30758</v>
      </c>
      <c r="C80" s="55">
        <v>30858</v>
      </c>
      <c r="D80" s="6">
        <f t="shared" ref="D80:D94" si="8">C80-B80</f>
        <v>100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148000</v>
      </c>
      <c r="F80" s="56">
        <f t="shared" ref="F80:F94" si="10">ROUND(E80*10%,-3)</f>
        <v>15000</v>
      </c>
      <c r="G80" s="55">
        <v>281</v>
      </c>
      <c r="H80" s="55">
        <v>295</v>
      </c>
      <c r="I80" s="57">
        <f t="shared" ref="I80:I94" si="11">H80-G80</f>
        <v>14</v>
      </c>
      <c r="J80" s="58">
        <f t="shared" ref="J80:J94" si="12">IF(I80&lt;=32,I80,32)</f>
        <v>14</v>
      </c>
      <c r="K80" s="59">
        <f t="shared" ref="K80:K94" si="13">IF(I80&gt;32,I80-32,0)</f>
        <v>0</v>
      </c>
      <c r="L80" s="58">
        <f t="shared" ref="L80:L94" si="14">ROUND((J80*6000+K80*13000),-3)</f>
        <v>84000</v>
      </c>
      <c r="M80" s="52">
        <f t="shared" si="7"/>
        <v>247000</v>
      </c>
      <c r="N80" s="58">
        <v>2100</v>
      </c>
      <c r="O80" s="58">
        <v>29</v>
      </c>
      <c r="P80" s="58"/>
      <c r="Q80" s="60"/>
    </row>
    <row r="81" spans="1:17" ht="15.75" x14ac:dyDescent="0.25">
      <c r="A81" s="54" t="s">
        <v>100</v>
      </c>
      <c r="B81" s="55">
        <v>9757</v>
      </c>
      <c r="C81" s="55">
        <v>9862</v>
      </c>
      <c r="D81" s="6">
        <f t="shared" si="8"/>
        <v>105</v>
      </c>
      <c r="E81" s="56">
        <f t="shared" si="9"/>
        <v>156000</v>
      </c>
      <c r="F81" s="56">
        <f t="shared" si="10"/>
        <v>16000</v>
      </c>
      <c r="G81" s="55">
        <v>1777</v>
      </c>
      <c r="H81" s="55">
        <v>1790</v>
      </c>
      <c r="I81" s="57">
        <f t="shared" si="11"/>
        <v>13</v>
      </c>
      <c r="J81" s="58">
        <f t="shared" si="12"/>
        <v>13</v>
      </c>
      <c r="K81" s="59">
        <f t="shared" si="13"/>
        <v>0</v>
      </c>
      <c r="L81" s="58">
        <f t="shared" si="14"/>
        <v>78000</v>
      </c>
      <c r="M81" s="52">
        <f t="shared" ref="M81:M92" si="15">ROUND(E81+F81+L81,-3)</f>
        <v>250000</v>
      </c>
      <c r="N81" s="58">
        <v>2100</v>
      </c>
      <c r="O81" s="58">
        <v>17</v>
      </c>
      <c r="P81" s="58"/>
      <c r="Q81" s="60"/>
    </row>
    <row r="82" spans="1:17" ht="15.75" x14ac:dyDescent="0.25">
      <c r="A82" s="54" t="s">
        <v>101</v>
      </c>
      <c r="B82" s="55">
        <v>38463</v>
      </c>
      <c r="C82" s="55">
        <v>38546</v>
      </c>
      <c r="D82" s="6">
        <f t="shared" si="8"/>
        <v>83</v>
      </c>
      <c r="E82" s="56">
        <f t="shared" si="9"/>
        <v>123000</v>
      </c>
      <c r="F82" s="56">
        <f t="shared" si="10"/>
        <v>12000</v>
      </c>
      <c r="G82" s="55">
        <v>1642</v>
      </c>
      <c r="H82" s="55">
        <v>1650</v>
      </c>
      <c r="I82" s="57">
        <f t="shared" si="11"/>
        <v>8</v>
      </c>
      <c r="J82" s="58">
        <f t="shared" si="12"/>
        <v>8</v>
      </c>
      <c r="K82" s="59">
        <f t="shared" si="13"/>
        <v>0</v>
      </c>
      <c r="L82" s="58">
        <f t="shared" si="14"/>
        <v>48000</v>
      </c>
      <c r="M82" s="52">
        <f t="shared" si="15"/>
        <v>183000</v>
      </c>
      <c r="N82" s="58">
        <v>2100</v>
      </c>
      <c r="O82" s="58">
        <v>8</v>
      </c>
      <c r="P82" s="58">
        <v>20000</v>
      </c>
      <c r="Q82" s="60"/>
    </row>
    <row r="83" spans="1:17" ht="15.75" x14ac:dyDescent="0.25">
      <c r="A83" s="54" t="s">
        <v>102</v>
      </c>
      <c r="B83" s="55">
        <v>32920</v>
      </c>
      <c r="C83" s="55">
        <v>33007</v>
      </c>
      <c r="D83" s="6">
        <f t="shared" si="8"/>
        <v>87</v>
      </c>
      <c r="E83" s="56">
        <f t="shared" si="9"/>
        <v>129000</v>
      </c>
      <c r="F83" s="56">
        <f t="shared" si="10"/>
        <v>13000</v>
      </c>
      <c r="G83" s="55">
        <v>696</v>
      </c>
      <c r="H83" s="55">
        <v>708</v>
      </c>
      <c r="I83" s="57">
        <f t="shared" si="11"/>
        <v>12</v>
      </c>
      <c r="J83" s="58">
        <f t="shared" si="12"/>
        <v>12</v>
      </c>
      <c r="K83" s="59">
        <f t="shared" si="13"/>
        <v>0</v>
      </c>
      <c r="L83" s="58">
        <f t="shared" si="14"/>
        <v>72000</v>
      </c>
      <c r="M83" s="52">
        <f t="shared" si="15"/>
        <v>214000</v>
      </c>
      <c r="N83" s="58">
        <v>2100</v>
      </c>
      <c r="O83" s="58">
        <v>14</v>
      </c>
      <c r="P83" s="58">
        <v>10000</v>
      </c>
      <c r="Q83" s="60"/>
    </row>
    <row r="84" spans="1:17" ht="15.75" x14ac:dyDescent="0.25">
      <c r="A84" s="54" t="s">
        <v>103</v>
      </c>
      <c r="B84" s="55">
        <v>33033</v>
      </c>
      <c r="C84" s="55">
        <v>33165</v>
      </c>
      <c r="D84" s="6">
        <f t="shared" si="8"/>
        <v>132</v>
      </c>
      <c r="E84" s="56">
        <f t="shared" si="9"/>
        <v>197000</v>
      </c>
      <c r="F84" s="56">
        <f t="shared" si="10"/>
        <v>20000</v>
      </c>
      <c r="G84" s="55">
        <v>1437</v>
      </c>
      <c r="H84" s="55">
        <v>1451</v>
      </c>
      <c r="I84" s="57">
        <f t="shared" si="11"/>
        <v>14</v>
      </c>
      <c r="J84" s="58">
        <f t="shared" si="12"/>
        <v>14</v>
      </c>
      <c r="K84" s="59">
        <f t="shared" si="13"/>
        <v>0</v>
      </c>
      <c r="L84" s="58">
        <f t="shared" si="14"/>
        <v>84000</v>
      </c>
      <c r="M84" s="52">
        <f t="shared" si="15"/>
        <v>301000</v>
      </c>
      <c r="N84" s="58">
        <v>2100</v>
      </c>
      <c r="O84" s="58">
        <v>18</v>
      </c>
      <c r="P84" s="58">
        <v>20000</v>
      </c>
      <c r="Q84" s="60"/>
    </row>
    <row r="85" spans="1:17" ht="15.75" x14ac:dyDescent="0.25">
      <c r="A85" s="54" t="s">
        <v>104</v>
      </c>
      <c r="B85" s="55">
        <v>36415</v>
      </c>
      <c r="C85" s="55">
        <v>36468</v>
      </c>
      <c r="D85" s="6">
        <f t="shared" si="8"/>
        <v>53</v>
      </c>
      <c r="E85" s="56">
        <f t="shared" si="9"/>
        <v>79000</v>
      </c>
      <c r="F85" s="56">
        <f t="shared" si="10"/>
        <v>8000</v>
      </c>
      <c r="G85" s="55">
        <v>259</v>
      </c>
      <c r="H85" s="55">
        <v>267</v>
      </c>
      <c r="I85" s="57">
        <f t="shared" si="11"/>
        <v>8</v>
      </c>
      <c r="J85" s="58">
        <f t="shared" si="12"/>
        <v>8</v>
      </c>
      <c r="K85" s="59">
        <f t="shared" si="13"/>
        <v>0</v>
      </c>
      <c r="L85" s="58">
        <f t="shared" si="14"/>
        <v>48000</v>
      </c>
      <c r="M85" s="52">
        <f t="shared" si="15"/>
        <v>135000</v>
      </c>
      <c r="N85" s="58">
        <v>2100</v>
      </c>
      <c r="O85" s="58">
        <v>13</v>
      </c>
      <c r="P85" s="58">
        <v>20000</v>
      </c>
      <c r="Q85" s="60"/>
    </row>
    <row r="86" spans="1:17" ht="15.75" x14ac:dyDescent="0.25">
      <c r="A86" s="54" t="s">
        <v>105</v>
      </c>
      <c r="B86" s="55">
        <v>34751</v>
      </c>
      <c r="C86" s="55">
        <v>34810</v>
      </c>
      <c r="D86" s="6">
        <f t="shared" si="8"/>
        <v>59</v>
      </c>
      <c r="E86" s="56">
        <f t="shared" si="9"/>
        <v>88000</v>
      </c>
      <c r="F86" s="56">
        <f t="shared" si="10"/>
        <v>9000</v>
      </c>
      <c r="G86" s="55">
        <v>366</v>
      </c>
      <c r="H86" s="55">
        <v>379</v>
      </c>
      <c r="I86" s="57">
        <f t="shared" si="11"/>
        <v>13</v>
      </c>
      <c r="J86" s="58">
        <f t="shared" si="12"/>
        <v>13</v>
      </c>
      <c r="K86" s="59">
        <f t="shared" si="13"/>
        <v>0</v>
      </c>
      <c r="L86" s="58">
        <f t="shared" si="14"/>
        <v>78000</v>
      </c>
      <c r="M86" s="52">
        <f t="shared" si="15"/>
        <v>175000</v>
      </c>
      <c r="N86" s="58">
        <v>2100</v>
      </c>
      <c r="O86" s="58">
        <v>4</v>
      </c>
      <c r="P86" s="58">
        <v>10000</v>
      </c>
      <c r="Q86" s="60"/>
    </row>
    <row r="87" spans="1:17" ht="15.75" x14ac:dyDescent="0.25">
      <c r="A87" s="54" t="s">
        <v>106</v>
      </c>
      <c r="B87" s="55">
        <v>294</v>
      </c>
      <c r="C87" s="55">
        <v>354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2250</v>
      </c>
      <c r="H87" s="55">
        <v>2267</v>
      </c>
      <c r="I87" s="57">
        <f t="shared" si="11"/>
        <v>17</v>
      </c>
      <c r="J87" s="58">
        <f t="shared" si="12"/>
        <v>17</v>
      </c>
      <c r="K87" s="59">
        <f t="shared" si="13"/>
        <v>0</v>
      </c>
      <c r="L87" s="58">
        <f t="shared" si="14"/>
        <v>102000</v>
      </c>
      <c r="M87" s="52">
        <f t="shared" si="15"/>
        <v>397000</v>
      </c>
      <c r="N87" s="58">
        <v>2100</v>
      </c>
      <c r="O87" s="58">
        <v>4</v>
      </c>
      <c r="P87" s="58">
        <v>10000</v>
      </c>
      <c r="Q87" s="60"/>
    </row>
    <row r="88" spans="1:17" ht="15.75" x14ac:dyDescent="0.25">
      <c r="A88" s="45" t="s">
        <v>107</v>
      </c>
      <c r="B88" s="66">
        <v>35020</v>
      </c>
      <c r="C88" s="66">
        <v>35119</v>
      </c>
      <c r="D88" s="6">
        <f t="shared" si="8"/>
        <v>99</v>
      </c>
      <c r="E88" s="56">
        <f t="shared" si="9"/>
        <v>147000</v>
      </c>
      <c r="F88" s="56">
        <f t="shared" si="10"/>
        <v>15000</v>
      </c>
      <c r="G88" s="55">
        <v>340</v>
      </c>
      <c r="H88" s="55">
        <v>349</v>
      </c>
      <c r="I88" s="57">
        <f t="shared" si="11"/>
        <v>9</v>
      </c>
      <c r="J88" s="58">
        <f t="shared" si="12"/>
        <v>9</v>
      </c>
      <c r="K88" s="59">
        <f t="shared" si="13"/>
        <v>0</v>
      </c>
      <c r="L88" s="58">
        <f t="shared" si="14"/>
        <v>54000</v>
      </c>
      <c r="M88" s="52">
        <f t="shared" si="15"/>
        <v>216000</v>
      </c>
      <c r="N88" s="58">
        <v>2100</v>
      </c>
      <c r="O88" s="58">
        <v>40</v>
      </c>
      <c r="P88" s="58">
        <v>20000</v>
      </c>
      <c r="Q88" s="67"/>
    </row>
    <row r="89" spans="1:17" ht="15.75" x14ac:dyDescent="0.25">
      <c r="A89" s="45" t="s">
        <v>108</v>
      </c>
      <c r="B89" s="66">
        <v>35525</v>
      </c>
      <c r="C89" s="66">
        <v>35580</v>
      </c>
      <c r="D89" s="6">
        <f t="shared" si="8"/>
        <v>55</v>
      </c>
      <c r="E89" s="56">
        <f t="shared" si="9"/>
        <v>82000</v>
      </c>
      <c r="F89" s="56">
        <f t="shared" si="10"/>
        <v>8000</v>
      </c>
      <c r="G89" s="66">
        <v>318</v>
      </c>
      <c r="H89" s="66">
        <v>326</v>
      </c>
      <c r="I89" s="57">
        <f t="shared" si="11"/>
        <v>8</v>
      </c>
      <c r="J89" s="58">
        <f t="shared" si="12"/>
        <v>8</v>
      </c>
      <c r="K89" s="59">
        <f t="shared" si="13"/>
        <v>0</v>
      </c>
      <c r="L89" s="58">
        <f t="shared" si="14"/>
        <v>48000</v>
      </c>
      <c r="M89" s="52">
        <f t="shared" si="15"/>
        <v>138000</v>
      </c>
      <c r="N89" s="58">
        <v>2100</v>
      </c>
      <c r="O89" s="58">
        <v>16</v>
      </c>
      <c r="P89" s="58">
        <v>25000</v>
      </c>
      <c r="Q89" s="67"/>
    </row>
    <row r="90" spans="1:17" ht="15.75" x14ac:dyDescent="0.25">
      <c r="A90" s="45" t="s">
        <v>109</v>
      </c>
      <c r="B90" s="66">
        <v>35491</v>
      </c>
      <c r="C90" s="66">
        <v>35592</v>
      </c>
      <c r="D90" s="6">
        <f t="shared" si="8"/>
        <v>101</v>
      </c>
      <c r="E90" s="56">
        <f t="shared" si="9"/>
        <v>150000</v>
      </c>
      <c r="F90" s="56">
        <f t="shared" si="10"/>
        <v>15000</v>
      </c>
      <c r="G90" s="66">
        <v>1895</v>
      </c>
      <c r="H90" s="66">
        <v>1910</v>
      </c>
      <c r="I90" s="57">
        <f t="shared" si="11"/>
        <v>15</v>
      </c>
      <c r="J90" s="58">
        <f>IF(I90&lt;=32,I90,32)</f>
        <v>15</v>
      </c>
      <c r="K90" s="59">
        <f t="shared" si="13"/>
        <v>0</v>
      </c>
      <c r="L90" s="58">
        <f t="shared" si="14"/>
        <v>90000</v>
      </c>
      <c r="M90" s="52">
        <f>ROUND(E90+F90+L90,-3)</f>
        <v>255000</v>
      </c>
      <c r="N90" s="58">
        <v>2100</v>
      </c>
      <c r="O90" s="58">
        <v>3</v>
      </c>
      <c r="P90" s="58">
        <v>50000</v>
      </c>
      <c r="Q90" s="67"/>
    </row>
    <row r="91" spans="1:17" ht="15.75" x14ac:dyDescent="0.25">
      <c r="A91" s="45" t="s">
        <v>110</v>
      </c>
      <c r="B91" s="66">
        <v>27823</v>
      </c>
      <c r="C91" s="66">
        <v>27973</v>
      </c>
      <c r="D91" s="6">
        <f t="shared" si="8"/>
        <v>150</v>
      </c>
      <c r="E91" s="56">
        <f t="shared" si="9"/>
        <v>225000</v>
      </c>
      <c r="F91" s="56">
        <f t="shared" si="10"/>
        <v>23000</v>
      </c>
      <c r="G91" s="55">
        <v>1043</v>
      </c>
      <c r="H91" s="55">
        <v>1052</v>
      </c>
      <c r="I91" s="57">
        <f t="shared" si="11"/>
        <v>9</v>
      </c>
      <c r="J91" s="58">
        <f t="shared" si="12"/>
        <v>9</v>
      </c>
      <c r="K91" s="59">
        <f t="shared" si="13"/>
        <v>0</v>
      </c>
      <c r="L91" s="58">
        <f t="shared" si="14"/>
        <v>54000</v>
      </c>
      <c r="M91" s="52">
        <f t="shared" si="15"/>
        <v>302000</v>
      </c>
      <c r="N91" s="58">
        <v>2100</v>
      </c>
      <c r="O91" s="58">
        <v>26</v>
      </c>
      <c r="P91" s="58">
        <v>10000</v>
      </c>
      <c r="Q91" s="67"/>
    </row>
    <row r="92" spans="1:17" ht="15.75" x14ac:dyDescent="0.25">
      <c r="A92" s="45" t="s">
        <v>111</v>
      </c>
      <c r="B92" s="66">
        <v>35188</v>
      </c>
      <c r="C92" s="66">
        <v>35267</v>
      </c>
      <c r="D92" s="6">
        <f t="shared" si="8"/>
        <v>79</v>
      </c>
      <c r="E92" s="56">
        <f t="shared" si="9"/>
        <v>117000</v>
      </c>
      <c r="F92" s="56">
        <f t="shared" si="10"/>
        <v>12000</v>
      </c>
      <c r="G92" s="66">
        <v>6783</v>
      </c>
      <c r="H92" s="66">
        <v>6794</v>
      </c>
      <c r="I92" s="57">
        <f t="shared" si="11"/>
        <v>11</v>
      </c>
      <c r="J92" s="58">
        <f t="shared" si="12"/>
        <v>11</v>
      </c>
      <c r="K92" s="59">
        <f t="shared" si="13"/>
        <v>0</v>
      </c>
      <c r="L92" s="58">
        <f t="shared" si="14"/>
        <v>66000</v>
      </c>
      <c r="M92" s="52">
        <f t="shared" si="15"/>
        <v>195000</v>
      </c>
      <c r="N92" s="58">
        <v>2100</v>
      </c>
      <c r="O92" s="58">
        <v>19</v>
      </c>
      <c r="P92" s="58"/>
      <c r="Q92" s="67"/>
    </row>
    <row r="93" spans="1:17" ht="15.75" x14ac:dyDescent="0.25">
      <c r="A93" s="45" t="s">
        <v>112</v>
      </c>
      <c r="B93" s="66">
        <v>27510</v>
      </c>
      <c r="C93" s="66">
        <v>27599</v>
      </c>
      <c r="D93" s="6">
        <f t="shared" si="8"/>
        <v>89</v>
      </c>
      <c r="E93" s="56">
        <f t="shared" si="9"/>
        <v>132000</v>
      </c>
      <c r="F93" s="56">
        <f t="shared" si="10"/>
        <v>13000</v>
      </c>
      <c r="G93" s="66">
        <v>72</v>
      </c>
      <c r="H93" s="66">
        <v>84</v>
      </c>
      <c r="I93" s="57">
        <f t="shared" si="11"/>
        <v>12</v>
      </c>
      <c r="J93" s="58">
        <v>12</v>
      </c>
      <c r="K93" s="59">
        <f t="shared" si="13"/>
        <v>0</v>
      </c>
      <c r="L93" s="58">
        <f>ROUND((J93*6000+K93*13000),-3)</f>
        <v>72000</v>
      </c>
      <c r="M93" s="52">
        <f>ROUND(E93+F93+L93,-3)</f>
        <v>217000</v>
      </c>
      <c r="N93" s="58">
        <v>2100</v>
      </c>
      <c r="O93" s="58">
        <v>20</v>
      </c>
      <c r="P93" s="58"/>
      <c r="Q93" s="67"/>
    </row>
    <row r="94" spans="1:17" ht="15.75" x14ac:dyDescent="0.25">
      <c r="A94" s="45" t="s">
        <v>113</v>
      </c>
      <c r="B94" s="46">
        <v>31101</v>
      </c>
      <c r="C94" s="46">
        <v>31166</v>
      </c>
      <c r="D94" s="5">
        <f t="shared" si="8"/>
        <v>65</v>
      </c>
      <c r="E94" s="47">
        <f t="shared" si="9"/>
        <v>96000</v>
      </c>
      <c r="F94" s="47">
        <f t="shared" si="10"/>
        <v>10000</v>
      </c>
      <c r="G94" s="46">
        <v>3690</v>
      </c>
      <c r="H94" s="46">
        <v>3705</v>
      </c>
      <c r="I94" s="57">
        <f t="shared" si="11"/>
        <v>15</v>
      </c>
      <c r="J94" s="50">
        <f t="shared" si="12"/>
        <v>15</v>
      </c>
      <c r="K94" s="51">
        <f t="shared" si="13"/>
        <v>0</v>
      </c>
      <c r="L94" s="50">
        <f t="shared" si="14"/>
        <v>90000</v>
      </c>
      <c r="M94" s="52">
        <f>ROUND(E94+F94+L94,-3)</f>
        <v>196000</v>
      </c>
      <c r="N94" s="50">
        <v>2100</v>
      </c>
      <c r="O94" s="50">
        <v>51</v>
      </c>
      <c r="P94" s="50">
        <v>10000</v>
      </c>
      <c r="Q94" s="53"/>
    </row>
    <row r="95" spans="1:17" ht="15.75" x14ac:dyDescent="0.25">
      <c r="A95" s="155" t="s">
        <v>114</v>
      </c>
      <c r="B95" s="156"/>
      <c r="C95" s="157"/>
      <c r="D95" s="5">
        <f>SUM(D15:D94)</f>
        <v>6933</v>
      </c>
      <c r="E95" s="47">
        <f>SUM(E15:E94)</f>
        <v>10319000</v>
      </c>
      <c r="F95" s="47">
        <f>SUM(F15:F94)</f>
        <v>1043000</v>
      </c>
      <c r="G95" s="46"/>
      <c r="H95" s="46"/>
      <c r="I95" s="49">
        <f>SUM(I15:I94)</f>
        <v>1068</v>
      </c>
      <c r="J95" s="50">
        <f>SUM(J15:J94)</f>
        <v>1068</v>
      </c>
      <c r="K95" s="51">
        <f>SUM(K15:K94)</f>
        <v>0</v>
      </c>
      <c r="L95" s="50">
        <f>SUM(L15:L94)</f>
        <v>6408000</v>
      </c>
      <c r="M95" s="52">
        <f>SUM(M15:M94)</f>
        <v>17770000</v>
      </c>
      <c r="N95" s="50"/>
      <c r="O95" s="50"/>
      <c r="P95" s="50"/>
      <c r="Q95" s="68"/>
    </row>
    <row r="96" spans="1:17" ht="19.5" x14ac:dyDescent="0.25">
      <c r="A96" s="69" t="s">
        <v>119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.75" x14ac:dyDescent="0.3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8" t="s">
        <v>118</v>
      </c>
      <c r="L97" s="158"/>
      <c r="M97" s="158"/>
      <c r="N97" s="158"/>
      <c r="O97" s="158"/>
      <c r="P97" s="158"/>
      <c r="Q97" s="158"/>
    </row>
    <row r="98" spans="1:17" ht="18.75" x14ac:dyDescent="0.3">
      <c r="A98" s="75"/>
      <c r="B98" s="159" t="s">
        <v>115</v>
      </c>
      <c r="C98" s="159"/>
      <c r="D98" s="159"/>
      <c r="E98" s="78"/>
      <c r="F98" s="79"/>
      <c r="G98" s="79"/>
      <c r="H98" s="79"/>
      <c r="I98" s="80"/>
      <c r="J98" s="81"/>
      <c r="K98" s="159" t="s">
        <v>116</v>
      </c>
      <c r="L98" s="159"/>
      <c r="M98" s="159"/>
      <c r="N98" s="159"/>
      <c r="O98" s="159"/>
      <c r="P98" s="159"/>
      <c r="Q98" s="159"/>
    </row>
    <row r="99" spans="1:17" ht="18.75" x14ac:dyDescent="0.3">
      <c r="A99" s="18"/>
      <c r="B99" s="19"/>
      <c r="C99" s="75"/>
      <c r="D99" s="7"/>
      <c r="E99" s="18"/>
      <c r="F99" s="82"/>
      <c r="G99" s="19"/>
      <c r="H99" s="83"/>
      <c r="I99" s="84"/>
      <c r="J99" s="85"/>
      <c r="K99" s="86"/>
      <c r="L99" s="18"/>
      <c r="M99" s="102"/>
      <c r="N99" s="18"/>
      <c r="O99" s="18"/>
      <c r="P99" s="18"/>
      <c r="Q99" s="23"/>
    </row>
    <row r="100" spans="1:17" ht="18.75" x14ac:dyDescent="0.3">
      <c r="A100" s="18"/>
      <c r="B100" s="19"/>
      <c r="C100" s="75"/>
      <c r="D100" s="7"/>
      <c r="E100" s="82"/>
      <c r="F100" s="82"/>
      <c r="G100" s="87"/>
      <c r="H100" s="87"/>
      <c r="I100" s="84"/>
      <c r="J100" s="88"/>
      <c r="K100" s="82"/>
      <c r="L100" s="18"/>
      <c r="M100" s="102"/>
      <c r="N100" s="18"/>
      <c r="O100" s="18"/>
      <c r="P100" s="18"/>
      <c r="Q100" s="23"/>
    </row>
    <row r="101" spans="1:17" ht="15.75" x14ac:dyDescent="0.25">
      <c r="A101" s="89"/>
      <c r="B101" s="160"/>
      <c r="C101" s="160"/>
      <c r="D101" s="7"/>
      <c r="E101" s="161"/>
      <c r="F101" s="161"/>
      <c r="G101" s="152"/>
      <c r="H101" s="152"/>
      <c r="I101" s="152"/>
      <c r="J101" s="152"/>
      <c r="K101" s="160"/>
      <c r="L101" s="160"/>
      <c r="M101" s="160"/>
      <c r="N101" s="160"/>
      <c r="O101" s="160"/>
      <c r="P101" s="160"/>
      <c r="Q101" s="160"/>
    </row>
    <row r="102" spans="1:17" ht="18.75" x14ac:dyDescent="0.3">
      <c r="A102" s="18"/>
      <c r="B102" s="90"/>
      <c r="C102" s="91"/>
      <c r="D102" s="8"/>
      <c r="E102" s="18"/>
      <c r="F102" s="18"/>
      <c r="G102" s="90"/>
      <c r="H102" s="92"/>
      <c r="I102" s="93"/>
      <c r="J102" s="94"/>
      <c r="K102" s="95"/>
      <c r="L102" s="18"/>
      <c r="M102" s="102"/>
      <c r="N102" s="18"/>
      <c r="O102" s="18"/>
      <c r="P102" s="18"/>
      <c r="Q102" s="96"/>
    </row>
    <row r="103" spans="1:17" ht="15.75" x14ac:dyDescent="0.25">
      <c r="A103" s="18"/>
      <c r="B103" s="151"/>
      <c r="C103" s="151"/>
      <c r="D103" s="151"/>
      <c r="E103" s="18"/>
      <c r="F103" s="18"/>
      <c r="G103" s="90"/>
      <c r="H103" s="92"/>
      <c r="I103" s="93"/>
      <c r="J103" s="94"/>
      <c r="K103" s="95"/>
      <c r="L103" s="152"/>
      <c r="M103" s="152"/>
      <c r="N103" s="152"/>
      <c r="O103" s="152"/>
      <c r="P103" s="152"/>
      <c r="Q103" s="152"/>
    </row>
  </sheetData>
  <mergeCells count="22">
    <mergeCell ref="A9:M9"/>
    <mergeCell ref="A1:F1"/>
    <mergeCell ref="A2:F2"/>
    <mergeCell ref="A3:Q3"/>
    <mergeCell ref="A4:Q4"/>
    <mergeCell ref="A6:D6"/>
    <mergeCell ref="A10:M10"/>
    <mergeCell ref="A11:M11"/>
    <mergeCell ref="A13:A14"/>
    <mergeCell ref="B13:F13"/>
    <mergeCell ref="G13:L13"/>
    <mergeCell ref="M13:M14"/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opLeftCell="A67" workbookViewId="0">
      <selection activeCell="F38" sqref="F38"/>
    </sheetView>
  </sheetViews>
  <sheetFormatPr defaultRowHeight="14.25" x14ac:dyDescent="0.2"/>
  <cols>
    <col min="1" max="1" width="8.875" customWidth="1"/>
    <col min="2" max="2" width="7.375" customWidth="1"/>
    <col min="3" max="3" width="8" customWidth="1"/>
    <col min="4" max="4" width="7.875" customWidth="1"/>
    <col min="5" max="5" width="10.625" customWidth="1"/>
    <col min="6" max="6" width="9.375" bestFit="1" customWidth="1"/>
    <col min="7" max="7" width="7.375" customWidth="1"/>
    <col min="8" max="8" width="6.875" customWidth="1"/>
    <col min="9" max="9" width="6.75" customWidth="1"/>
    <col min="10" max="10" width="6.125" customWidth="1"/>
    <col min="11" max="11" width="6.875" customWidth="1"/>
    <col min="12" max="12" width="10.375" customWidth="1"/>
    <col min="13" max="13" width="11" style="111" customWidth="1"/>
    <col min="14" max="14" width="0.625" hidden="1" customWidth="1"/>
    <col min="15" max="15" width="9" hidden="1" customWidth="1"/>
    <col min="16" max="16" width="2.125" hidden="1" customWidth="1"/>
    <col min="17" max="17" width="10.375" customWidth="1"/>
  </cols>
  <sheetData>
    <row r="1" spans="1:17" ht="16.5" x14ac:dyDescent="0.25">
      <c r="A1" s="168" t="s">
        <v>0</v>
      </c>
      <c r="B1" s="168"/>
      <c r="C1" s="168"/>
      <c r="D1" s="168"/>
      <c r="E1" s="168"/>
      <c r="F1" s="168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5" x14ac:dyDescent="0.25">
      <c r="A2" s="169" t="s">
        <v>1</v>
      </c>
      <c r="B2" s="169"/>
      <c r="C2" s="169"/>
      <c r="D2" s="169"/>
      <c r="E2" s="169"/>
      <c r="F2" s="169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25" x14ac:dyDescent="0.3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8.75" x14ac:dyDescent="0.3">
      <c r="A4" s="159" t="s">
        <v>120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8.75" x14ac:dyDescent="0.3">
      <c r="A5" s="104"/>
      <c r="B5" s="19"/>
      <c r="C5" s="107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8.75" x14ac:dyDescent="0.3">
      <c r="A6" s="168" t="s">
        <v>3</v>
      </c>
      <c r="B6" s="168"/>
      <c r="C6" s="168"/>
      <c r="D6" s="168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.75" x14ac:dyDescent="0.3">
      <c r="A7" s="104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.75" x14ac:dyDescent="0.3">
      <c r="A8" s="104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5" x14ac:dyDescent="0.25">
      <c r="A9" s="162" t="s">
        <v>19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9"/>
      <c r="O9" s="9"/>
      <c r="P9" s="9"/>
      <c r="Q9" s="15"/>
    </row>
    <row r="10" spans="1:17" ht="16.5" x14ac:dyDescent="0.25">
      <c r="A10" s="162" t="s">
        <v>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4"/>
      <c r="O10" s="14"/>
      <c r="P10" s="14"/>
      <c r="Q10" s="15"/>
    </row>
    <row r="11" spans="1:17" ht="19.5" x14ac:dyDescent="0.25">
      <c r="A11" s="163" t="s">
        <v>21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29"/>
      <c r="O11" s="29"/>
      <c r="P11" s="29"/>
      <c r="Q11" s="15"/>
    </row>
    <row r="12" spans="1:17" ht="18.75" x14ac:dyDescent="0.3">
      <c r="A12" s="104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75" x14ac:dyDescent="0.2">
      <c r="A13" s="164" t="s">
        <v>22</v>
      </c>
      <c r="B13" s="155" t="s">
        <v>23</v>
      </c>
      <c r="C13" s="156"/>
      <c r="D13" s="156"/>
      <c r="E13" s="156"/>
      <c r="F13" s="157"/>
      <c r="G13" s="155" t="s">
        <v>24</v>
      </c>
      <c r="H13" s="156"/>
      <c r="I13" s="156"/>
      <c r="J13" s="156"/>
      <c r="K13" s="156"/>
      <c r="L13" s="157"/>
      <c r="M13" s="166" t="s">
        <v>25</v>
      </c>
      <c r="N13" s="36"/>
      <c r="O13" s="36"/>
      <c r="P13" s="36"/>
      <c r="Q13" s="153" t="s">
        <v>26</v>
      </c>
    </row>
    <row r="14" spans="1:17" ht="47.25" x14ac:dyDescent="0.2">
      <c r="A14" s="165"/>
      <c r="B14" s="37" t="s">
        <v>27</v>
      </c>
      <c r="C14" s="38" t="s">
        <v>28</v>
      </c>
      <c r="D14" s="1" t="s">
        <v>29</v>
      </c>
      <c r="E14" s="106" t="s">
        <v>30</v>
      </c>
      <c r="F14" s="105" t="s">
        <v>31</v>
      </c>
      <c r="G14" s="110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10" t="s">
        <v>30</v>
      </c>
      <c r="M14" s="167"/>
      <c r="N14" s="44"/>
      <c r="O14" s="44"/>
      <c r="P14" s="44"/>
      <c r="Q14" s="154"/>
    </row>
    <row r="15" spans="1:17" ht="15.75" x14ac:dyDescent="0.25">
      <c r="A15" s="45" t="s">
        <v>34</v>
      </c>
      <c r="B15" s="46">
        <v>28409</v>
      </c>
      <c r="C15" s="46">
        <v>28514</v>
      </c>
      <c r="D15" s="5">
        <f t="shared" ref="D15:D35" si="0">C15-B15</f>
        <v>105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156000</v>
      </c>
      <c r="F15" s="47">
        <f>ROUND(E15*10%,-3)</f>
        <v>16000</v>
      </c>
      <c r="G15" s="48">
        <v>7313</v>
      </c>
      <c r="H15" s="48">
        <v>7343</v>
      </c>
      <c r="I15" s="49">
        <f t="shared" ref="I15:I79" si="1">H15-G15</f>
        <v>30</v>
      </c>
      <c r="J15" s="50">
        <f>IF(I15&lt;=32,I15,32)</f>
        <v>30</v>
      </c>
      <c r="K15" s="51">
        <f>IF(I15&gt;32,I15-32,0)</f>
        <v>0</v>
      </c>
      <c r="L15" s="50">
        <f>ROUND((J15*6000+K15*13000),-3)</f>
        <v>180000</v>
      </c>
      <c r="M15" s="52">
        <f>ROUND(E15+F15+L15,-3)</f>
        <v>352000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75" x14ac:dyDescent="0.25">
      <c r="A16" s="45" t="s">
        <v>35</v>
      </c>
      <c r="B16" s="46">
        <v>33350</v>
      </c>
      <c r="C16" s="46">
        <v>33454</v>
      </c>
      <c r="D16" s="5">
        <f t="shared" si="0"/>
        <v>104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155000</v>
      </c>
      <c r="F16" s="47">
        <f t="shared" ref="F16:F79" si="3">ROUND(E16*10%,-3)</f>
        <v>16000</v>
      </c>
      <c r="G16" s="46">
        <v>343</v>
      </c>
      <c r="H16" s="46">
        <v>362</v>
      </c>
      <c r="I16" s="49">
        <f t="shared" si="1"/>
        <v>19</v>
      </c>
      <c r="J16" s="50">
        <f t="shared" ref="J16:J79" si="4">IF(I16&lt;=32,I16,32)</f>
        <v>19</v>
      </c>
      <c r="K16" s="51">
        <f t="shared" ref="K16:K79" si="5">IF(I16&gt;32,I16-32,0)</f>
        <v>0</v>
      </c>
      <c r="L16" s="50">
        <f t="shared" ref="L16:L79" si="6">ROUND((J16*6000+K16*13000),-3)</f>
        <v>114000</v>
      </c>
      <c r="M16" s="52">
        <f>ROUND(E16+F16+L16,-3)</f>
        <v>285000</v>
      </c>
      <c r="N16" s="50">
        <v>2100</v>
      </c>
      <c r="O16" s="50">
        <v>18</v>
      </c>
      <c r="P16" s="50">
        <v>65000</v>
      </c>
      <c r="Q16" s="53"/>
    </row>
    <row r="17" spans="1:17" ht="15.75" x14ac:dyDescent="0.25">
      <c r="A17" s="54" t="s">
        <v>36</v>
      </c>
      <c r="B17" s="55">
        <v>35338</v>
      </c>
      <c r="C17" s="55">
        <v>35423</v>
      </c>
      <c r="D17" s="6">
        <f t="shared" si="0"/>
        <v>85</v>
      </c>
      <c r="E17" s="47">
        <f t="shared" si="2"/>
        <v>126000</v>
      </c>
      <c r="F17" s="56">
        <f t="shared" si="3"/>
        <v>13000</v>
      </c>
      <c r="G17" s="55">
        <v>35</v>
      </c>
      <c r="H17" s="55">
        <v>64</v>
      </c>
      <c r="I17" s="57">
        <f t="shared" si="1"/>
        <v>29</v>
      </c>
      <c r="J17" s="58">
        <f t="shared" si="4"/>
        <v>29</v>
      </c>
      <c r="K17" s="59">
        <f t="shared" si="5"/>
        <v>0</v>
      </c>
      <c r="L17" s="50">
        <f t="shared" si="6"/>
        <v>174000</v>
      </c>
      <c r="M17" s="52">
        <f t="shared" ref="M17:M80" si="7">ROUND(E17+F17+L17,-3)</f>
        <v>313000</v>
      </c>
      <c r="N17" s="58">
        <v>2100</v>
      </c>
      <c r="O17" s="58">
        <v>52</v>
      </c>
      <c r="P17" s="58">
        <v>35000</v>
      </c>
      <c r="Q17" s="60"/>
    </row>
    <row r="18" spans="1:17" ht="15.75" x14ac:dyDescent="0.25">
      <c r="A18" s="54" t="s">
        <v>37</v>
      </c>
      <c r="B18" s="55">
        <v>356</v>
      </c>
      <c r="C18" s="55">
        <v>444</v>
      </c>
      <c r="D18" s="6">
        <f t="shared" si="0"/>
        <v>88</v>
      </c>
      <c r="E18" s="56">
        <f t="shared" si="2"/>
        <v>131000</v>
      </c>
      <c r="F18" s="56">
        <f t="shared" si="3"/>
        <v>13000</v>
      </c>
      <c r="G18" s="55">
        <v>97</v>
      </c>
      <c r="H18" s="55">
        <v>117</v>
      </c>
      <c r="I18" s="57">
        <f t="shared" si="1"/>
        <v>20</v>
      </c>
      <c r="J18" s="58">
        <f t="shared" si="4"/>
        <v>20</v>
      </c>
      <c r="K18" s="59">
        <f t="shared" si="5"/>
        <v>0</v>
      </c>
      <c r="L18" s="50">
        <f t="shared" si="6"/>
        <v>120000</v>
      </c>
      <c r="M18" s="52">
        <f t="shared" si="7"/>
        <v>264000</v>
      </c>
      <c r="N18" s="58">
        <v>2100</v>
      </c>
      <c r="O18" s="58">
        <v>34</v>
      </c>
      <c r="P18" s="58">
        <v>10000</v>
      </c>
      <c r="Q18" s="60"/>
    </row>
    <row r="19" spans="1:17" ht="15.75" x14ac:dyDescent="0.25">
      <c r="A19" s="54" t="s">
        <v>38</v>
      </c>
      <c r="B19" s="55">
        <v>10599</v>
      </c>
      <c r="C19" s="55">
        <v>10693</v>
      </c>
      <c r="D19" s="6">
        <f t="shared" si="0"/>
        <v>94</v>
      </c>
      <c r="E19" s="56">
        <f t="shared" si="2"/>
        <v>139000</v>
      </c>
      <c r="F19" s="56">
        <f t="shared" si="3"/>
        <v>14000</v>
      </c>
      <c r="G19" s="55">
        <v>8089</v>
      </c>
      <c r="H19" s="55">
        <v>8121</v>
      </c>
      <c r="I19" s="57">
        <f t="shared" si="1"/>
        <v>32</v>
      </c>
      <c r="J19" s="58">
        <f t="shared" si="4"/>
        <v>32</v>
      </c>
      <c r="K19" s="59">
        <f t="shared" si="5"/>
        <v>0</v>
      </c>
      <c r="L19" s="50">
        <f t="shared" si="6"/>
        <v>192000</v>
      </c>
      <c r="M19" s="52">
        <f t="shared" si="7"/>
        <v>345000</v>
      </c>
      <c r="N19" s="58">
        <v>2100</v>
      </c>
      <c r="O19" s="58">
        <v>16</v>
      </c>
      <c r="P19" s="58">
        <v>35000</v>
      </c>
      <c r="Q19" s="60"/>
    </row>
    <row r="20" spans="1:17" ht="15.75" x14ac:dyDescent="0.25">
      <c r="A20" s="54" t="s">
        <v>39</v>
      </c>
      <c r="B20" s="55">
        <v>29592</v>
      </c>
      <c r="C20" s="55">
        <v>29692</v>
      </c>
      <c r="D20" s="6">
        <f t="shared" si="0"/>
        <v>100</v>
      </c>
      <c r="E20" s="56">
        <f t="shared" si="2"/>
        <v>148000</v>
      </c>
      <c r="F20" s="56">
        <f t="shared" si="3"/>
        <v>15000</v>
      </c>
      <c r="G20" s="55">
        <v>2392</v>
      </c>
      <c r="H20" s="55">
        <v>2416</v>
      </c>
      <c r="I20" s="57">
        <f t="shared" si="1"/>
        <v>24</v>
      </c>
      <c r="J20" s="58">
        <f t="shared" si="4"/>
        <v>24</v>
      </c>
      <c r="K20" s="59">
        <f t="shared" si="5"/>
        <v>0</v>
      </c>
      <c r="L20" s="50">
        <f t="shared" si="6"/>
        <v>144000</v>
      </c>
      <c r="M20" s="52">
        <f t="shared" si="7"/>
        <v>307000</v>
      </c>
      <c r="N20" s="58">
        <v>2100</v>
      </c>
      <c r="O20" s="58">
        <v>67</v>
      </c>
      <c r="P20" s="58">
        <v>60000</v>
      </c>
      <c r="Q20" s="60"/>
    </row>
    <row r="21" spans="1:17" ht="15.75" x14ac:dyDescent="0.25">
      <c r="A21" s="54" t="s">
        <v>40</v>
      </c>
      <c r="B21" s="55">
        <v>30072</v>
      </c>
      <c r="C21" s="55">
        <v>30154</v>
      </c>
      <c r="D21" s="6">
        <f t="shared" si="0"/>
        <v>82</v>
      </c>
      <c r="E21" s="56">
        <f t="shared" si="2"/>
        <v>122000</v>
      </c>
      <c r="F21" s="56">
        <f t="shared" si="3"/>
        <v>12000</v>
      </c>
      <c r="G21" s="55">
        <v>422</v>
      </c>
      <c r="H21" s="55">
        <v>438</v>
      </c>
      <c r="I21" s="57">
        <f t="shared" si="1"/>
        <v>16</v>
      </c>
      <c r="J21" s="58">
        <f t="shared" si="4"/>
        <v>16</v>
      </c>
      <c r="K21" s="59">
        <f t="shared" si="5"/>
        <v>0</v>
      </c>
      <c r="L21" s="50">
        <f t="shared" si="6"/>
        <v>96000</v>
      </c>
      <c r="M21" s="52">
        <f t="shared" si="7"/>
        <v>230000</v>
      </c>
      <c r="N21" s="58">
        <v>2100</v>
      </c>
      <c r="O21" s="58">
        <v>33</v>
      </c>
      <c r="P21" s="58">
        <v>30000</v>
      </c>
      <c r="Q21" s="60"/>
    </row>
    <row r="22" spans="1:17" ht="15.75" x14ac:dyDescent="0.25">
      <c r="A22" s="54" t="s">
        <v>41</v>
      </c>
      <c r="B22" s="55">
        <v>30488</v>
      </c>
      <c r="C22" s="55">
        <v>30578</v>
      </c>
      <c r="D22" s="6">
        <f t="shared" si="0"/>
        <v>90</v>
      </c>
      <c r="E22" s="56">
        <f t="shared" si="2"/>
        <v>134000</v>
      </c>
      <c r="F22" s="56">
        <f t="shared" si="3"/>
        <v>13000</v>
      </c>
      <c r="G22" s="55">
        <v>1849</v>
      </c>
      <c r="H22" s="55">
        <v>1872</v>
      </c>
      <c r="I22" s="57">
        <f t="shared" si="1"/>
        <v>23</v>
      </c>
      <c r="J22" s="58">
        <f t="shared" si="4"/>
        <v>23</v>
      </c>
      <c r="K22" s="59">
        <f t="shared" si="5"/>
        <v>0</v>
      </c>
      <c r="L22" s="50">
        <f t="shared" si="6"/>
        <v>138000</v>
      </c>
      <c r="M22" s="52">
        <f t="shared" si="7"/>
        <v>285000</v>
      </c>
      <c r="N22" s="58">
        <v>2100</v>
      </c>
      <c r="O22" s="58">
        <v>11</v>
      </c>
      <c r="P22" s="58">
        <v>15000</v>
      </c>
      <c r="Q22" s="60"/>
    </row>
    <row r="23" spans="1:17" ht="15.75" x14ac:dyDescent="0.25">
      <c r="A23" s="54" t="s">
        <v>42</v>
      </c>
      <c r="B23" s="55">
        <v>32081</v>
      </c>
      <c r="C23" s="55">
        <v>32177</v>
      </c>
      <c r="D23" s="6">
        <f t="shared" si="0"/>
        <v>96</v>
      </c>
      <c r="E23" s="56">
        <f t="shared" si="2"/>
        <v>142000</v>
      </c>
      <c r="F23" s="56">
        <f t="shared" si="3"/>
        <v>14000</v>
      </c>
      <c r="G23" s="55">
        <v>1166</v>
      </c>
      <c r="H23" s="55">
        <v>1182</v>
      </c>
      <c r="I23" s="57">
        <f t="shared" si="1"/>
        <v>16</v>
      </c>
      <c r="J23" s="58">
        <f t="shared" si="4"/>
        <v>16</v>
      </c>
      <c r="K23" s="59">
        <f t="shared" si="5"/>
        <v>0</v>
      </c>
      <c r="L23" s="50">
        <f t="shared" si="6"/>
        <v>96000</v>
      </c>
      <c r="M23" s="52">
        <f t="shared" si="7"/>
        <v>252000</v>
      </c>
      <c r="N23" s="58">
        <v>2100</v>
      </c>
      <c r="O23" s="58">
        <v>11</v>
      </c>
      <c r="P23" s="58">
        <v>30000</v>
      </c>
      <c r="Q23" s="60"/>
    </row>
    <row r="24" spans="1:17" ht="15.75" x14ac:dyDescent="0.25">
      <c r="A24" s="54" t="s">
        <v>43</v>
      </c>
      <c r="B24" s="55">
        <v>34974</v>
      </c>
      <c r="C24" s="55">
        <v>35082</v>
      </c>
      <c r="D24" s="6">
        <f t="shared" si="0"/>
        <v>108</v>
      </c>
      <c r="E24" s="56">
        <f t="shared" si="2"/>
        <v>161000</v>
      </c>
      <c r="F24" s="56">
        <f t="shared" si="3"/>
        <v>16000</v>
      </c>
      <c r="G24" s="55">
        <v>2293</v>
      </c>
      <c r="H24" s="55">
        <v>2309</v>
      </c>
      <c r="I24" s="57">
        <f t="shared" si="1"/>
        <v>16</v>
      </c>
      <c r="J24" s="58">
        <f t="shared" si="4"/>
        <v>16</v>
      </c>
      <c r="K24" s="59">
        <f t="shared" si="5"/>
        <v>0</v>
      </c>
      <c r="L24" s="50">
        <f t="shared" si="6"/>
        <v>96000</v>
      </c>
      <c r="M24" s="52">
        <f t="shared" si="7"/>
        <v>273000</v>
      </c>
      <c r="N24" s="58">
        <v>2100</v>
      </c>
      <c r="O24" s="58">
        <v>28</v>
      </c>
      <c r="P24" s="58">
        <v>20000</v>
      </c>
      <c r="Q24" s="60"/>
    </row>
    <row r="25" spans="1:17" ht="15.75" x14ac:dyDescent="0.25">
      <c r="A25" s="54" t="s">
        <v>44</v>
      </c>
      <c r="B25" s="55">
        <v>33151</v>
      </c>
      <c r="C25" s="55">
        <v>33233</v>
      </c>
      <c r="D25" s="6">
        <f t="shared" si="0"/>
        <v>82</v>
      </c>
      <c r="E25" s="56">
        <f t="shared" si="2"/>
        <v>122000</v>
      </c>
      <c r="F25" s="56">
        <f t="shared" si="3"/>
        <v>12000</v>
      </c>
      <c r="G25" s="55">
        <v>98</v>
      </c>
      <c r="H25" s="55">
        <v>111</v>
      </c>
      <c r="I25" s="57">
        <f t="shared" si="1"/>
        <v>13</v>
      </c>
      <c r="J25" s="58">
        <f t="shared" si="4"/>
        <v>13</v>
      </c>
      <c r="K25" s="59">
        <f t="shared" si="5"/>
        <v>0</v>
      </c>
      <c r="L25" s="50">
        <f t="shared" si="6"/>
        <v>78000</v>
      </c>
      <c r="M25" s="52">
        <f t="shared" si="7"/>
        <v>212000</v>
      </c>
      <c r="N25" s="58">
        <v>2100</v>
      </c>
      <c r="O25" s="58">
        <v>3</v>
      </c>
      <c r="P25" s="58">
        <v>25000</v>
      </c>
      <c r="Q25" s="60"/>
    </row>
    <row r="26" spans="1:17" ht="15.75" x14ac:dyDescent="0.25">
      <c r="A26" s="54" t="s">
        <v>45</v>
      </c>
      <c r="B26" s="55">
        <v>32528</v>
      </c>
      <c r="C26" s="55">
        <v>32612</v>
      </c>
      <c r="D26" s="6">
        <f t="shared" si="0"/>
        <v>84</v>
      </c>
      <c r="E26" s="56">
        <f t="shared" si="2"/>
        <v>125000</v>
      </c>
      <c r="F26" s="56">
        <f t="shared" si="3"/>
        <v>13000</v>
      </c>
      <c r="G26" s="55">
        <v>5040</v>
      </c>
      <c r="H26" s="55">
        <v>5083</v>
      </c>
      <c r="I26" s="57">
        <f t="shared" si="1"/>
        <v>43</v>
      </c>
      <c r="J26" s="58">
        <f t="shared" si="4"/>
        <v>32</v>
      </c>
      <c r="K26" s="59">
        <f t="shared" si="5"/>
        <v>11</v>
      </c>
      <c r="L26" s="50">
        <f t="shared" si="6"/>
        <v>335000</v>
      </c>
      <c r="M26" s="52">
        <f t="shared" si="7"/>
        <v>473000</v>
      </c>
      <c r="N26" s="58">
        <v>2100</v>
      </c>
      <c r="O26" s="58">
        <v>44</v>
      </c>
      <c r="P26" s="58">
        <v>25000</v>
      </c>
      <c r="Q26" s="60"/>
    </row>
    <row r="27" spans="1:17" ht="15.75" x14ac:dyDescent="0.25">
      <c r="A27" s="54" t="s">
        <v>46</v>
      </c>
      <c r="B27" s="55">
        <v>29979</v>
      </c>
      <c r="C27" s="55">
        <v>30069</v>
      </c>
      <c r="D27" s="6">
        <f t="shared" si="0"/>
        <v>90</v>
      </c>
      <c r="E27" s="56">
        <f t="shared" si="2"/>
        <v>134000</v>
      </c>
      <c r="F27" s="56">
        <f t="shared" si="3"/>
        <v>13000</v>
      </c>
      <c r="G27" s="55">
        <v>365</v>
      </c>
      <c r="H27" s="55">
        <v>390</v>
      </c>
      <c r="I27" s="57">
        <f>H27-G27</f>
        <v>25</v>
      </c>
      <c r="J27" s="58">
        <f t="shared" si="4"/>
        <v>25</v>
      </c>
      <c r="K27" s="59">
        <f t="shared" si="5"/>
        <v>0</v>
      </c>
      <c r="L27" s="50">
        <f t="shared" si="6"/>
        <v>150000</v>
      </c>
      <c r="M27" s="52">
        <f t="shared" si="7"/>
        <v>297000</v>
      </c>
      <c r="N27" s="58">
        <v>2100</v>
      </c>
      <c r="O27" s="58">
        <v>9</v>
      </c>
      <c r="P27" s="58">
        <v>20000</v>
      </c>
      <c r="Q27" s="60"/>
    </row>
    <row r="28" spans="1:17" ht="15.75" x14ac:dyDescent="0.25">
      <c r="A28" s="54" t="s">
        <v>47</v>
      </c>
      <c r="B28" s="55">
        <v>32164</v>
      </c>
      <c r="C28" s="55">
        <v>32215</v>
      </c>
      <c r="D28" s="6">
        <f t="shared" si="0"/>
        <v>51</v>
      </c>
      <c r="E28" s="56">
        <f t="shared" si="2"/>
        <v>76000</v>
      </c>
      <c r="F28" s="56">
        <f t="shared" si="3"/>
        <v>8000</v>
      </c>
      <c r="G28" s="55">
        <v>315</v>
      </c>
      <c r="H28" s="55">
        <v>335</v>
      </c>
      <c r="I28" s="57">
        <f t="shared" si="1"/>
        <v>20</v>
      </c>
      <c r="J28" s="58">
        <f t="shared" si="4"/>
        <v>20</v>
      </c>
      <c r="K28" s="59">
        <f t="shared" si="5"/>
        <v>0</v>
      </c>
      <c r="L28" s="50">
        <f t="shared" si="6"/>
        <v>120000</v>
      </c>
      <c r="M28" s="52">
        <f t="shared" si="7"/>
        <v>204000</v>
      </c>
      <c r="N28" s="58">
        <v>2100</v>
      </c>
      <c r="O28" s="58">
        <v>32</v>
      </c>
      <c r="P28" s="58">
        <v>65000</v>
      </c>
      <c r="Q28" s="60"/>
    </row>
    <row r="29" spans="1:17" ht="15.75" x14ac:dyDescent="0.25">
      <c r="A29" s="54" t="s">
        <v>48</v>
      </c>
      <c r="B29" s="55">
        <v>25791</v>
      </c>
      <c r="C29" s="55">
        <v>25864</v>
      </c>
      <c r="D29" s="6">
        <f t="shared" si="0"/>
        <v>73</v>
      </c>
      <c r="E29" s="56">
        <f t="shared" si="2"/>
        <v>108000</v>
      </c>
      <c r="F29" s="56">
        <f t="shared" si="3"/>
        <v>11000</v>
      </c>
      <c r="G29" s="55">
        <v>1533</v>
      </c>
      <c r="H29" s="55">
        <v>1554</v>
      </c>
      <c r="I29" s="57">
        <f t="shared" si="1"/>
        <v>21</v>
      </c>
      <c r="J29" s="58">
        <f t="shared" si="4"/>
        <v>21</v>
      </c>
      <c r="K29" s="59">
        <f t="shared" si="5"/>
        <v>0</v>
      </c>
      <c r="L29" s="50">
        <f t="shared" si="6"/>
        <v>126000</v>
      </c>
      <c r="M29" s="52">
        <f t="shared" si="7"/>
        <v>245000</v>
      </c>
      <c r="N29" s="58">
        <v>2100</v>
      </c>
      <c r="O29" s="58">
        <v>4</v>
      </c>
      <c r="P29" s="58"/>
      <c r="Q29" s="60"/>
    </row>
    <row r="30" spans="1:17" ht="15.75" x14ac:dyDescent="0.25">
      <c r="A30" s="54" t="s">
        <v>49</v>
      </c>
      <c r="B30" s="55">
        <v>30052</v>
      </c>
      <c r="C30" s="55">
        <v>30124</v>
      </c>
      <c r="D30" s="6">
        <f t="shared" si="0"/>
        <v>72</v>
      </c>
      <c r="E30" s="56">
        <f t="shared" si="2"/>
        <v>107000</v>
      </c>
      <c r="F30" s="56">
        <f t="shared" si="3"/>
        <v>11000</v>
      </c>
      <c r="G30" s="55">
        <v>1506</v>
      </c>
      <c r="H30" s="55">
        <v>1521</v>
      </c>
      <c r="I30" s="57">
        <f t="shared" si="1"/>
        <v>15</v>
      </c>
      <c r="J30" s="58">
        <f t="shared" si="4"/>
        <v>15</v>
      </c>
      <c r="K30" s="59">
        <f t="shared" si="5"/>
        <v>0</v>
      </c>
      <c r="L30" s="50">
        <f t="shared" si="6"/>
        <v>90000</v>
      </c>
      <c r="M30" s="52">
        <f t="shared" si="7"/>
        <v>208000</v>
      </c>
      <c r="N30" s="58">
        <v>2100</v>
      </c>
      <c r="O30" s="58">
        <v>36</v>
      </c>
      <c r="P30" s="58">
        <v>55000</v>
      </c>
      <c r="Q30" s="60"/>
    </row>
    <row r="31" spans="1:17" ht="15.75" x14ac:dyDescent="0.25">
      <c r="A31" s="54" t="s">
        <v>50</v>
      </c>
      <c r="B31" s="55">
        <v>35795</v>
      </c>
      <c r="C31" s="55">
        <v>35898</v>
      </c>
      <c r="D31" s="6">
        <f t="shared" si="0"/>
        <v>103</v>
      </c>
      <c r="E31" s="56">
        <f t="shared" si="2"/>
        <v>153000</v>
      </c>
      <c r="F31" s="56">
        <f t="shared" si="3"/>
        <v>15000</v>
      </c>
      <c r="G31" s="55">
        <v>1313</v>
      </c>
      <c r="H31" s="55">
        <v>1334</v>
      </c>
      <c r="I31" s="57">
        <f t="shared" si="1"/>
        <v>21</v>
      </c>
      <c r="J31" s="58">
        <f t="shared" si="4"/>
        <v>21</v>
      </c>
      <c r="K31" s="59">
        <f t="shared" si="5"/>
        <v>0</v>
      </c>
      <c r="L31" s="50">
        <f t="shared" si="6"/>
        <v>126000</v>
      </c>
      <c r="M31" s="52">
        <f t="shared" si="7"/>
        <v>294000</v>
      </c>
      <c r="N31" s="58">
        <v>2100</v>
      </c>
      <c r="O31" s="58">
        <v>28</v>
      </c>
      <c r="P31" s="58">
        <v>35000</v>
      </c>
      <c r="Q31" s="60"/>
    </row>
    <row r="32" spans="1:17" ht="15.75" x14ac:dyDescent="0.25">
      <c r="A32" s="54" t="s">
        <v>51</v>
      </c>
      <c r="B32" s="55">
        <v>30001</v>
      </c>
      <c r="C32" s="55">
        <v>30326</v>
      </c>
      <c r="D32" s="6">
        <f t="shared" si="0"/>
        <v>325</v>
      </c>
      <c r="E32" s="56">
        <f t="shared" si="2"/>
        <v>525000</v>
      </c>
      <c r="F32" s="56">
        <f t="shared" si="3"/>
        <v>53000</v>
      </c>
      <c r="G32" s="55">
        <v>320</v>
      </c>
      <c r="H32" s="55">
        <v>340</v>
      </c>
      <c r="I32" s="57">
        <f t="shared" si="1"/>
        <v>20</v>
      </c>
      <c r="J32" s="58">
        <f t="shared" si="4"/>
        <v>20</v>
      </c>
      <c r="K32" s="59">
        <f t="shared" si="5"/>
        <v>0</v>
      </c>
      <c r="L32" s="50">
        <f t="shared" si="6"/>
        <v>120000</v>
      </c>
      <c r="M32" s="52">
        <f t="shared" si="7"/>
        <v>698000</v>
      </c>
      <c r="N32" s="58"/>
      <c r="O32" s="58"/>
      <c r="P32" s="58"/>
      <c r="Q32" s="60"/>
    </row>
    <row r="33" spans="1:17" ht="15.75" x14ac:dyDescent="0.25">
      <c r="A33" s="54" t="s">
        <v>52</v>
      </c>
      <c r="B33" s="55">
        <v>32039</v>
      </c>
      <c r="C33" s="55">
        <v>32287</v>
      </c>
      <c r="D33" s="6">
        <f t="shared" si="0"/>
        <v>248</v>
      </c>
      <c r="E33" s="56">
        <f t="shared" si="2"/>
        <v>387000</v>
      </c>
      <c r="F33" s="56">
        <f t="shared" si="3"/>
        <v>39000</v>
      </c>
      <c r="G33" s="55">
        <v>3636</v>
      </c>
      <c r="H33" s="55">
        <v>3646</v>
      </c>
      <c r="I33" s="57">
        <f t="shared" si="1"/>
        <v>10</v>
      </c>
      <c r="J33" s="58">
        <f t="shared" si="4"/>
        <v>10</v>
      </c>
      <c r="K33" s="59">
        <f t="shared" si="5"/>
        <v>0</v>
      </c>
      <c r="L33" s="50">
        <f t="shared" si="6"/>
        <v>60000</v>
      </c>
      <c r="M33" s="52">
        <f t="shared" si="7"/>
        <v>486000</v>
      </c>
      <c r="N33" s="58"/>
      <c r="O33" s="58"/>
      <c r="P33" s="58"/>
      <c r="Q33" s="60"/>
    </row>
    <row r="34" spans="1:17" ht="15.75" x14ac:dyDescent="0.25">
      <c r="A34" s="54" t="s">
        <v>53</v>
      </c>
      <c r="B34" s="55">
        <v>27407</v>
      </c>
      <c r="C34" s="55">
        <v>27519</v>
      </c>
      <c r="D34" s="6">
        <f t="shared" si="0"/>
        <v>112</v>
      </c>
      <c r="E34" s="56">
        <f t="shared" si="2"/>
        <v>167000</v>
      </c>
      <c r="F34" s="56">
        <f t="shared" si="3"/>
        <v>17000</v>
      </c>
      <c r="G34" s="55">
        <v>6402</v>
      </c>
      <c r="H34" s="55">
        <v>6414</v>
      </c>
      <c r="I34" s="57">
        <f t="shared" si="1"/>
        <v>12</v>
      </c>
      <c r="J34" s="58">
        <f t="shared" si="4"/>
        <v>12</v>
      </c>
      <c r="K34" s="59">
        <f t="shared" si="5"/>
        <v>0</v>
      </c>
      <c r="L34" s="50">
        <f t="shared" si="6"/>
        <v>72000</v>
      </c>
      <c r="M34" s="52">
        <f t="shared" si="7"/>
        <v>256000</v>
      </c>
      <c r="N34" s="58">
        <v>2100</v>
      </c>
      <c r="O34" s="58">
        <v>0</v>
      </c>
      <c r="P34" s="58">
        <v>45000</v>
      </c>
      <c r="Q34" s="61"/>
    </row>
    <row r="35" spans="1:17" ht="15.75" x14ac:dyDescent="0.25">
      <c r="A35" s="54" t="s">
        <v>54</v>
      </c>
      <c r="B35" s="55">
        <v>11152</v>
      </c>
      <c r="C35" s="55">
        <v>11224</v>
      </c>
      <c r="D35" s="6">
        <f t="shared" si="0"/>
        <v>72</v>
      </c>
      <c r="E35" s="56">
        <f t="shared" si="2"/>
        <v>107000</v>
      </c>
      <c r="F35" s="56">
        <f t="shared" si="3"/>
        <v>11000</v>
      </c>
      <c r="G35" s="55">
        <v>1942</v>
      </c>
      <c r="H35" s="55">
        <v>1944</v>
      </c>
      <c r="I35" s="57">
        <f t="shared" si="1"/>
        <v>2</v>
      </c>
      <c r="J35" s="58">
        <f t="shared" si="4"/>
        <v>2</v>
      </c>
      <c r="K35" s="59">
        <f t="shared" si="5"/>
        <v>0</v>
      </c>
      <c r="L35" s="50">
        <f t="shared" si="6"/>
        <v>12000</v>
      </c>
      <c r="M35" s="52">
        <f t="shared" si="7"/>
        <v>130000</v>
      </c>
      <c r="N35" s="58">
        <v>2100</v>
      </c>
      <c r="O35" s="58">
        <v>59</v>
      </c>
      <c r="P35" s="58"/>
      <c r="Q35" s="60"/>
    </row>
    <row r="36" spans="1:17" ht="15.75" x14ac:dyDescent="0.25">
      <c r="A36" s="54" t="s">
        <v>55</v>
      </c>
      <c r="B36" s="55">
        <v>34249</v>
      </c>
      <c r="C36" s="55">
        <v>34363</v>
      </c>
      <c r="D36" s="6">
        <f t="shared" ref="D36:D65" si="8">C36-B36</f>
        <v>114</v>
      </c>
      <c r="E36" s="56">
        <f t="shared" si="2"/>
        <v>170000</v>
      </c>
      <c r="F36" s="56">
        <f t="shared" si="3"/>
        <v>17000</v>
      </c>
      <c r="G36" s="55">
        <v>7772</v>
      </c>
      <c r="H36" s="55">
        <v>7791</v>
      </c>
      <c r="I36" s="57">
        <f t="shared" si="1"/>
        <v>19</v>
      </c>
      <c r="J36" s="58">
        <f t="shared" si="4"/>
        <v>19</v>
      </c>
      <c r="K36" s="59">
        <f t="shared" si="5"/>
        <v>0</v>
      </c>
      <c r="L36" s="50">
        <f t="shared" si="6"/>
        <v>114000</v>
      </c>
      <c r="M36" s="52">
        <f t="shared" si="7"/>
        <v>301000</v>
      </c>
      <c r="N36" s="58">
        <v>2100</v>
      </c>
      <c r="O36" s="58">
        <v>4</v>
      </c>
      <c r="P36" s="58">
        <v>65000</v>
      </c>
      <c r="Q36" s="60"/>
    </row>
    <row r="37" spans="1:17" ht="15.75" x14ac:dyDescent="0.25">
      <c r="A37" s="54" t="s">
        <v>56</v>
      </c>
      <c r="B37" s="55">
        <v>35571</v>
      </c>
      <c r="C37" s="55">
        <v>35709</v>
      </c>
      <c r="D37" s="6">
        <f t="shared" si="8"/>
        <v>138</v>
      </c>
      <c r="E37" s="56">
        <f t="shared" si="2"/>
        <v>207000</v>
      </c>
      <c r="F37" s="56">
        <f t="shared" si="3"/>
        <v>21000</v>
      </c>
      <c r="G37" s="55">
        <v>2087</v>
      </c>
      <c r="H37" s="55">
        <v>2114</v>
      </c>
      <c r="I37" s="57">
        <f t="shared" si="1"/>
        <v>27</v>
      </c>
      <c r="J37" s="58">
        <f t="shared" si="4"/>
        <v>27</v>
      </c>
      <c r="K37" s="59">
        <f t="shared" si="5"/>
        <v>0</v>
      </c>
      <c r="L37" s="50">
        <f t="shared" si="6"/>
        <v>162000</v>
      </c>
      <c r="M37" s="52">
        <f t="shared" si="7"/>
        <v>390000</v>
      </c>
      <c r="N37" s="58">
        <v>2100</v>
      </c>
      <c r="O37" s="58">
        <v>53</v>
      </c>
      <c r="P37" s="58">
        <v>30000</v>
      </c>
      <c r="Q37" s="60"/>
    </row>
    <row r="38" spans="1:17" ht="15.75" x14ac:dyDescent="0.25">
      <c r="A38" s="54" t="s">
        <v>57</v>
      </c>
      <c r="B38" s="55">
        <v>10048</v>
      </c>
      <c r="C38" s="55">
        <v>10144</v>
      </c>
      <c r="D38" s="6">
        <f t="shared" si="8"/>
        <v>96</v>
      </c>
      <c r="E38" s="56">
        <f t="shared" si="2"/>
        <v>142000</v>
      </c>
      <c r="F38" s="56">
        <f t="shared" si="3"/>
        <v>14000</v>
      </c>
      <c r="G38" s="55">
        <v>4659</v>
      </c>
      <c r="H38" s="55">
        <v>4677</v>
      </c>
      <c r="I38" s="57">
        <f t="shared" si="1"/>
        <v>18</v>
      </c>
      <c r="J38" s="58">
        <f t="shared" si="4"/>
        <v>18</v>
      </c>
      <c r="K38" s="59">
        <f t="shared" si="5"/>
        <v>0</v>
      </c>
      <c r="L38" s="50">
        <f t="shared" si="6"/>
        <v>108000</v>
      </c>
      <c r="M38" s="52">
        <f t="shared" si="7"/>
        <v>264000</v>
      </c>
      <c r="N38" s="58">
        <v>2100</v>
      </c>
      <c r="O38" s="58">
        <v>11</v>
      </c>
      <c r="P38" s="58">
        <v>25000</v>
      </c>
      <c r="Q38" s="60"/>
    </row>
    <row r="39" spans="1:17" ht="15.75" x14ac:dyDescent="0.25">
      <c r="A39" s="54" t="s">
        <v>58</v>
      </c>
      <c r="B39" s="55">
        <v>1460</v>
      </c>
      <c r="C39" s="55">
        <v>1550</v>
      </c>
      <c r="D39" s="6">
        <f t="shared" si="8"/>
        <v>90</v>
      </c>
      <c r="E39" s="56">
        <f t="shared" si="2"/>
        <v>134000</v>
      </c>
      <c r="F39" s="56">
        <f t="shared" si="3"/>
        <v>13000</v>
      </c>
      <c r="G39" s="55">
        <v>439</v>
      </c>
      <c r="H39" s="55">
        <v>460</v>
      </c>
      <c r="I39" s="57">
        <f t="shared" si="1"/>
        <v>21</v>
      </c>
      <c r="J39" s="58">
        <f t="shared" si="4"/>
        <v>21</v>
      </c>
      <c r="K39" s="59">
        <f t="shared" si="5"/>
        <v>0</v>
      </c>
      <c r="L39" s="50">
        <f t="shared" si="6"/>
        <v>126000</v>
      </c>
      <c r="M39" s="52">
        <f t="shared" si="7"/>
        <v>273000</v>
      </c>
      <c r="N39" s="58">
        <v>2100</v>
      </c>
      <c r="O39" s="58">
        <v>27</v>
      </c>
      <c r="P39" s="58"/>
      <c r="Q39" s="60"/>
    </row>
    <row r="40" spans="1:17" ht="15.75" x14ac:dyDescent="0.25">
      <c r="A40" s="54" t="s">
        <v>59</v>
      </c>
      <c r="B40" s="55">
        <v>33046</v>
      </c>
      <c r="C40" s="55">
        <v>33106</v>
      </c>
      <c r="D40" s="6">
        <f t="shared" si="8"/>
        <v>60</v>
      </c>
      <c r="E40" s="56">
        <f t="shared" si="2"/>
        <v>89000</v>
      </c>
      <c r="F40" s="56">
        <f t="shared" si="3"/>
        <v>9000</v>
      </c>
      <c r="G40" s="55">
        <v>5977</v>
      </c>
      <c r="H40" s="55">
        <v>5993</v>
      </c>
      <c r="I40" s="57">
        <f t="shared" si="1"/>
        <v>16</v>
      </c>
      <c r="J40" s="58">
        <f t="shared" si="4"/>
        <v>16</v>
      </c>
      <c r="K40" s="59">
        <f t="shared" si="5"/>
        <v>0</v>
      </c>
      <c r="L40" s="50">
        <f t="shared" si="6"/>
        <v>96000</v>
      </c>
      <c r="M40" s="52">
        <f t="shared" si="7"/>
        <v>194000</v>
      </c>
      <c r="N40" s="58">
        <v>2100</v>
      </c>
      <c r="O40" s="58">
        <v>8</v>
      </c>
      <c r="P40" s="58">
        <v>30000</v>
      </c>
      <c r="Q40" s="60"/>
    </row>
    <row r="41" spans="1:17" ht="15.75" x14ac:dyDescent="0.25">
      <c r="A41" s="54" t="s">
        <v>60</v>
      </c>
      <c r="B41" s="55">
        <v>33293</v>
      </c>
      <c r="C41" s="55">
        <v>33410</v>
      </c>
      <c r="D41" s="6">
        <f t="shared" si="8"/>
        <v>117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174000</v>
      </c>
      <c r="F41" s="56">
        <f t="shared" si="3"/>
        <v>17000</v>
      </c>
      <c r="G41" s="55">
        <v>2243</v>
      </c>
      <c r="H41" s="55">
        <v>2268</v>
      </c>
      <c r="I41" s="57">
        <f t="shared" si="1"/>
        <v>25</v>
      </c>
      <c r="J41" s="58">
        <f t="shared" si="4"/>
        <v>25</v>
      </c>
      <c r="K41" s="59">
        <f t="shared" si="5"/>
        <v>0</v>
      </c>
      <c r="L41" s="50">
        <f t="shared" si="6"/>
        <v>150000</v>
      </c>
      <c r="M41" s="52">
        <f t="shared" si="7"/>
        <v>341000</v>
      </c>
      <c r="N41" s="58">
        <v>2100</v>
      </c>
      <c r="O41" s="58">
        <v>8</v>
      </c>
      <c r="P41" s="58">
        <v>35000</v>
      </c>
      <c r="Q41" s="60"/>
    </row>
    <row r="42" spans="1:17" ht="15.75" x14ac:dyDescent="0.25">
      <c r="A42" s="54" t="s">
        <v>61</v>
      </c>
      <c r="B42" s="55">
        <v>30487</v>
      </c>
      <c r="C42" s="55">
        <v>30547</v>
      </c>
      <c r="D42" s="6">
        <f t="shared" si="8"/>
        <v>60</v>
      </c>
      <c r="E42" s="56">
        <f t="shared" si="2"/>
        <v>89000</v>
      </c>
      <c r="F42" s="56">
        <f t="shared" si="3"/>
        <v>9000</v>
      </c>
      <c r="G42" s="55">
        <v>1474</v>
      </c>
      <c r="H42" s="55">
        <v>1495</v>
      </c>
      <c r="I42" s="57">
        <f t="shared" si="1"/>
        <v>21</v>
      </c>
      <c r="J42" s="58">
        <f t="shared" si="4"/>
        <v>21</v>
      </c>
      <c r="K42" s="59">
        <f t="shared" si="5"/>
        <v>0</v>
      </c>
      <c r="L42" s="50">
        <f t="shared" si="6"/>
        <v>126000</v>
      </c>
      <c r="M42" s="52">
        <f t="shared" si="7"/>
        <v>224000</v>
      </c>
      <c r="N42" s="58">
        <v>2100</v>
      </c>
      <c r="O42" s="58">
        <v>29</v>
      </c>
      <c r="P42" s="58"/>
      <c r="Q42" s="60"/>
    </row>
    <row r="43" spans="1:17" ht="15.75" x14ac:dyDescent="0.25">
      <c r="A43" s="54" t="s">
        <v>62</v>
      </c>
      <c r="B43" s="55">
        <v>38222</v>
      </c>
      <c r="C43" s="55">
        <v>38321</v>
      </c>
      <c r="D43" s="6">
        <f t="shared" si="8"/>
        <v>99</v>
      </c>
      <c r="E43" s="56">
        <f t="shared" si="2"/>
        <v>147000</v>
      </c>
      <c r="F43" s="56">
        <f t="shared" si="3"/>
        <v>15000</v>
      </c>
      <c r="G43" s="55">
        <v>2535</v>
      </c>
      <c r="H43" s="55">
        <v>2557</v>
      </c>
      <c r="I43" s="57">
        <f t="shared" si="1"/>
        <v>22</v>
      </c>
      <c r="J43" s="58">
        <f t="shared" si="4"/>
        <v>22</v>
      </c>
      <c r="K43" s="59">
        <f t="shared" si="5"/>
        <v>0</v>
      </c>
      <c r="L43" s="50">
        <f t="shared" si="6"/>
        <v>132000</v>
      </c>
      <c r="M43" s="52">
        <f t="shared" si="7"/>
        <v>294000</v>
      </c>
      <c r="N43" s="58">
        <v>2100</v>
      </c>
      <c r="O43" s="58">
        <v>22</v>
      </c>
      <c r="P43" s="58"/>
      <c r="Q43" s="60"/>
    </row>
    <row r="44" spans="1:17" ht="15.75" x14ac:dyDescent="0.25">
      <c r="A44" s="54" t="s">
        <v>63</v>
      </c>
      <c r="B44" s="55">
        <v>32404</v>
      </c>
      <c r="C44" s="55">
        <v>32493</v>
      </c>
      <c r="D44" s="6">
        <f t="shared" si="8"/>
        <v>89</v>
      </c>
      <c r="E44" s="56">
        <f t="shared" si="2"/>
        <v>132000</v>
      </c>
      <c r="F44" s="56">
        <f t="shared" si="3"/>
        <v>13000</v>
      </c>
      <c r="G44" s="55">
        <v>1815</v>
      </c>
      <c r="H44" s="55">
        <v>1835</v>
      </c>
      <c r="I44" s="57">
        <f t="shared" si="1"/>
        <v>20</v>
      </c>
      <c r="J44" s="58">
        <f t="shared" si="4"/>
        <v>20</v>
      </c>
      <c r="K44" s="59">
        <f t="shared" si="5"/>
        <v>0</v>
      </c>
      <c r="L44" s="50">
        <f t="shared" si="6"/>
        <v>120000</v>
      </c>
      <c r="M44" s="52">
        <f t="shared" si="7"/>
        <v>265000</v>
      </c>
      <c r="N44" s="58">
        <v>2100</v>
      </c>
      <c r="O44" s="58">
        <v>15</v>
      </c>
      <c r="P44" s="58"/>
      <c r="Q44" s="60"/>
    </row>
    <row r="45" spans="1:17" ht="15.75" x14ac:dyDescent="0.25">
      <c r="A45" s="54" t="s">
        <v>64</v>
      </c>
      <c r="B45" s="55">
        <v>33363</v>
      </c>
      <c r="C45" s="55">
        <v>33457</v>
      </c>
      <c r="D45" s="6">
        <f t="shared" si="8"/>
        <v>94</v>
      </c>
      <c r="E45" s="56">
        <f t="shared" si="2"/>
        <v>139000</v>
      </c>
      <c r="F45" s="56">
        <f t="shared" si="3"/>
        <v>14000</v>
      </c>
      <c r="G45" s="55">
        <v>1696</v>
      </c>
      <c r="H45" s="55">
        <v>1713</v>
      </c>
      <c r="I45" s="57">
        <f t="shared" si="1"/>
        <v>17</v>
      </c>
      <c r="J45" s="58">
        <f t="shared" si="4"/>
        <v>17</v>
      </c>
      <c r="K45" s="59">
        <f t="shared" si="5"/>
        <v>0</v>
      </c>
      <c r="L45" s="50">
        <f t="shared" si="6"/>
        <v>102000</v>
      </c>
      <c r="M45" s="52">
        <f t="shared" si="7"/>
        <v>255000</v>
      </c>
      <c r="N45" s="58">
        <v>2100</v>
      </c>
      <c r="O45" s="58">
        <v>8</v>
      </c>
      <c r="P45" s="58">
        <v>10000</v>
      </c>
      <c r="Q45" s="60"/>
    </row>
    <row r="46" spans="1:17" ht="15.75" x14ac:dyDescent="0.25">
      <c r="A46" s="54" t="s">
        <v>65</v>
      </c>
      <c r="B46" s="55">
        <v>35354</v>
      </c>
      <c r="C46" s="55">
        <v>35406</v>
      </c>
      <c r="D46" s="6">
        <f t="shared" si="8"/>
        <v>52</v>
      </c>
      <c r="E46" s="56">
        <f t="shared" si="2"/>
        <v>77000</v>
      </c>
      <c r="F46" s="56">
        <f t="shared" si="3"/>
        <v>8000</v>
      </c>
      <c r="G46" s="55">
        <v>1688</v>
      </c>
      <c r="H46" s="55">
        <v>1702</v>
      </c>
      <c r="I46" s="57">
        <f t="shared" si="1"/>
        <v>14</v>
      </c>
      <c r="J46" s="58">
        <f t="shared" si="4"/>
        <v>14</v>
      </c>
      <c r="K46" s="59">
        <f t="shared" si="5"/>
        <v>0</v>
      </c>
      <c r="L46" s="50">
        <f t="shared" si="6"/>
        <v>84000</v>
      </c>
      <c r="M46" s="52">
        <f t="shared" si="7"/>
        <v>169000</v>
      </c>
      <c r="N46" s="58">
        <v>2100</v>
      </c>
      <c r="O46" s="58">
        <v>12</v>
      </c>
      <c r="P46" s="58">
        <v>10000</v>
      </c>
      <c r="Q46" s="60"/>
    </row>
    <row r="47" spans="1:17" ht="15.75" x14ac:dyDescent="0.25">
      <c r="A47" s="54" t="s">
        <v>66</v>
      </c>
      <c r="B47" s="55">
        <v>35299</v>
      </c>
      <c r="C47" s="55">
        <v>35356</v>
      </c>
      <c r="D47" s="6">
        <f t="shared" si="8"/>
        <v>57</v>
      </c>
      <c r="E47" s="56">
        <f t="shared" si="2"/>
        <v>85000</v>
      </c>
      <c r="F47" s="56">
        <f t="shared" si="3"/>
        <v>9000</v>
      </c>
      <c r="G47" s="55">
        <v>294</v>
      </c>
      <c r="H47" s="55">
        <v>310</v>
      </c>
      <c r="I47" s="57">
        <f t="shared" si="1"/>
        <v>16</v>
      </c>
      <c r="J47" s="58">
        <f t="shared" si="4"/>
        <v>16</v>
      </c>
      <c r="K47" s="59">
        <f t="shared" si="5"/>
        <v>0</v>
      </c>
      <c r="L47" s="50">
        <f t="shared" si="6"/>
        <v>96000</v>
      </c>
      <c r="M47" s="52">
        <f t="shared" si="7"/>
        <v>190000</v>
      </c>
      <c r="N47" s="58">
        <v>2100</v>
      </c>
      <c r="O47" s="58">
        <v>8</v>
      </c>
      <c r="P47" s="58">
        <v>15000</v>
      </c>
      <c r="Q47" s="60"/>
    </row>
    <row r="48" spans="1:17" ht="15.75" x14ac:dyDescent="0.25">
      <c r="A48" s="54" t="s">
        <v>67</v>
      </c>
      <c r="B48" s="55">
        <v>33138</v>
      </c>
      <c r="C48" s="55">
        <v>33250</v>
      </c>
      <c r="D48" s="6">
        <f t="shared" si="8"/>
        <v>112</v>
      </c>
      <c r="E48" s="56">
        <f t="shared" si="2"/>
        <v>167000</v>
      </c>
      <c r="F48" s="56">
        <f t="shared" si="3"/>
        <v>17000</v>
      </c>
      <c r="G48" s="55">
        <v>3867</v>
      </c>
      <c r="H48" s="55">
        <v>3890</v>
      </c>
      <c r="I48" s="57">
        <f t="shared" si="1"/>
        <v>23</v>
      </c>
      <c r="J48" s="58">
        <f t="shared" si="4"/>
        <v>23</v>
      </c>
      <c r="K48" s="59">
        <f t="shared" si="5"/>
        <v>0</v>
      </c>
      <c r="L48" s="50">
        <f t="shared" si="6"/>
        <v>138000</v>
      </c>
      <c r="M48" s="52">
        <f t="shared" si="7"/>
        <v>322000</v>
      </c>
      <c r="N48" s="58">
        <v>2100</v>
      </c>
      <c r="O48" s="58">
        <v>3</v>
      </c>
      <c r="P48" s="58">
        <v>20000</v>
      </c>
      <c r="Q48" s="60"/>
    </row>
    <row r="49" spans="1:17" ht="15.75" x14ac:dyDescent="0.25">
      <c r="A49" s="54" t="s">
        <v>68</v>
      </c>
      <c r="B49" s="55">
        <v>4012</v>
      </c>
      <c r="C49" s="55">
        <v>4110</v>
      </c>
      <c r="D49" s="6">
        <f t="shared" si="8"/>
        <v>98</v>
      </c>
      <c r="E49" s="56">
        <f t="shared" si="2"/>
        <v>145000</v>
      </c>
      <c r="F49" s="56">
        <f t="shared" si="3"/>
        <v>15000</v>
      </c>
      <c r="G49" s="55">
        <v>648</v>
      </c>
      <c r="H49" s="55">
        <v>688</v>
      </c>
      <c r="I49" s="57">
        <f t="shared" si="1"/>
        <v>40</v>
      </c>
      <c r="J49" s="58">
        <f>IF(I49&lt;=32,I49,32)</f>
        <v>32</v>
      </c>
      <c r="K49" s="59">
        <f>IF(I49&gt;32,I49-32,0)</f>
        <v>8</v>
      </c>
      <c r="L49" s="50">
        <f t="shared" si="6"/>
        <v>296000</v>
      </c>
      <c r="M49" s="52">
        <f t="shared" si="7"/>
        <v>456000</v>
      </c>
      <c r="N49" s="58">
        <v>2100</v>
      </c>
      <c r="O49" s="58">
        <v>0</v>
      </c>
      <c r="P49" s="58">
        <v>40000</v>
      </c>
      <c r="Q49" s="60"/>
    </row>
    <row r="50" spans="1:17" ht="15.75" x14ac:dyDescent="0.25">
      <c r="A50" s="54" t="s">
        <v>69</v>
      </c>
      <c r="B50" s="55">
        <v>30746</v>
      </c>
      <c r="C50" s="55">
        <v>30825</v>
      </c>
      <c r="D50" s="6">
        <f t="shared" si="8"/>
        <v>79</v>
      </c>
      <c r="E50" s="56">
        <f t="shared" si="2"/>
        <v>117000</v>
      </c>
      <c r="F50" s="56">
        <f t="shared" si="3"/>
        <v>12000</v>
      </c>
      <c r="G50" s="55">
        <v>460</v>
      </c>
      <c r="H50" s="55">
        <v>474</v>
      </c>
      <c r="I50" s="57">
        <f t="shared" si="1"/>
        <v>14</v>
      </c>
      <c r="J50" s="58">
        <f t="shared" si="4"/>
        <v>14</v>
      </c>
      <c r="K50" s="59">
        <f t="shared" si="5"/>
        <v>0</v>
      </c>
      <c r="L50" s="50">
        <f t="shared" si="6"/>
        <v>84000</v>
      </c>
      <c r="M50" s="52">
        <f t="shared" si="7"/>
        <v>213000</v>
      </c>
      <c r="N50" s="58">
        <v>2100</v>
      </c>
      <c r="O50" s="58">
        <v>16</v>
      </c>
      <c r="P50" s="58">
        <v>15000</v>
      </c>
      <c r="Q50" s="60"/>
    </row>
    <row r="51" spans="1:17" ht="15.75" x14ac:dyDescent="0.25">
      <c r="A51" s="54" t="s">
        <v>70</v>
      </c>
      <c r="B51" s="55">
        <v>2069</v>
      </c>
      <c r="C51" s="55">
        <v>2142</v>
      </c>
      <c r="D51" s="6">
        <f t="shared" si="8"/>
        <v>73</v>
      </c>
      <c r="E51" s="56">
        <f t="shared" si="2"/>
        <v>108000</v>
      </c>
      <c r="F51" s="56">
        <f t="shared" si="3"/>
        <v>11000</v>
      </c>
      <c r="G51" s="55">
        <v>265</v>
      </c>
      <c r="H51" s="55">
        <v>281</v>
      </c>
      <c r="I51" s="57">
        <f t="shared" si="1"/>
        <v>16</v>
      </c>
      <c r="J51" s="58">
        <f t="shared" si="4"/>
        <v>16</v>
      </c>
      <c r="K51" s="59">
        <f t="shared" si="5"/>
        <v>0</v>
      </c>
      <c r="L51" s="50">
        <f t="shared" si="6"/>
        <v>96000</v>
      </c>
      <c r="M51" s="52">
        <f t="shared" si="7"/>
        <v>215000</v>
      </c>
      <c r="N51" s="58">
        <v>2100</v>
      </c>
      <c r="O51" s="58">
        <v>36</v>
      </c>
      <c r="P51" s="58"/>
      <c r="Q51" s="60"/>
    </row>
    <row r="52" spans="1:17" ht="15.75" x14ac:dyDescent="0.25">
      <c r="A52" s="54" t="s">
        <v>71</v>
      </c>
      <c r="B52" s="55">
        <v>30329</v>
      </c>
      <c r="C52" s="55">
        <v>30443</v>
      </c>
      <c r="D52" s="6">
        <f t="shared" si="8"/>
        <v>114</v>
      </c>
      <c r="E52" s="56">
        <f t="shared" si="2"/>
        <v>170000</v>
      </c>
      <c r="F52" s="56">
        <f t="shared" si="3"/>
        <v>17000</v>
      </c>
      <c r="G52" s="55">
        <v>3013</v>
      </c>
      <c r="H52" s="55">
        <v>3039</v>
      </c>
      <c r="I52" s="57">
        <f t="shared" si="1"/>
        <v>26</v>
      </c>
      <c r="J52" s="58">
        <f t="shared" si="4"/>
        <v>26</v>
      </c>
      <c r="K52" s="59">
        <f t="shared" si="5"/>
        <v>0</v>
      </c>
      <c r="L52" s="50">
        <f t="shared" si="6"/>
        <v>156000</v>
      </c>
      <c r="M52" s="52">
        <f t="shared" si="7"/>
        <v>343000</v>
      </c>
      <c r="N52" s="58">
        <v>2100</v>
      </c>
      <c r="O52" s="58">
        <v>27</v>
      </c>
      <c r="P52" s="58">
        <v>45000</v>
      </c>
      <c r="Q52" s="60"/>
    </row>
    <row r="53" spans="1:17" ht="15.75" x14ac:dyDescent="0.25">
      <c r="A53" s="54" t="s">
        <v>72</v>
      </c>
      <c r="B53" s="55">
        <v>31691</v>
      </c>
      <c r="C53" s="55">
        <v>31797</v>
      </c>
      <c r="D53" s="6">
        <f t="shared" si="8"/>
        <v>106</v>
      </c>
      <c r="E53" s="56">
        <f t="shared" si="2"/>
        <v>158000</v>
      </c>
      <c r="F53" s="56">
        <f t="shared" si="3"/>
        <v>16000</v>
      </c>
      <c r="G53" s="55">
        <v>6728</v>
      </c>
      <c r="H53" s="55">
        <v>6755</v>
      </c>
      <c r="I53" s="57">
        <f t="shared" si="1"/>
        <v>27</v>
      </c>
      <c r="J53" s="58">
        <f t="shared" si="4"/>
        <v>27</v>
      </c>
      <c r="K53" s="59">
        <f t="shared" si="5"/>
        <v>0</v>
      </c>
      <c r="L53" s="50">
        <f t="shared" si="6"/>
        <v>162000</v>
      </c>
      <c r="M53" s="52">
        <f t="shared" si="7"/>
        <v>336000</v>
      </c>
      <c r="N53" s="58">
        <v>2100</v>
      </c>
      <c r="O53" s="58">
        <v>6</v>
      </c>
      <c r="P53" s="58">
        <v>20000</v>
      </c>
      <c r="Q53" s="60"/>
    </row>
    <row r="54" spans="1:17" ht="15.75" x14ac:dyDescent="0.25">
      <c r="A54" s="54" t="s">
        <v>73</v>
      </c>
      <c r="B54" s="55">
        <v>30473</v>
      </c>
      <c r="C54" s="55">
        <v>30588</v>
      </c>
      <c r="D54" s="6">
        <f t="shared" si="8"/>
        <v>115</v>
      </c>
      <c r="E54" s="56">
        <f t="shared" si="2"/>
        <v>171000</v>
      </c>
      <c r="F54" s="56">
        <f t="shared" si="3"/>
        <v>17000</v>
      </c>
      <c r="G54" s="55">
        <v>314</v>
      </c>
      <c r="H54" s="55">
        <v>334</v>
      </c>
      <c r="I54" s="57">
        <f t="shared" si="1"/>
        <v>20</v>
      </c>
      <c r="J54" s="58">
        <f t="shared" si="4"/>
        <v>20</v>
      </c>
      <c r="K54" s="59">
        <f t="shared" si="5"/>
        <v>0</v>
      </c>
      <c r="L54" s="50">
        <f t="shared" si="6"/>
        <v>120000</v>
      </c>
      <c r="M54" s="52">
        <f t="shared" si="7"/>
        <v>308000</v>
      </c>
      <c r="N54" s="58">
        <v>2100</v>
      </c>
      <c r="O54" s="58">
        <v>29</v>
      </c>
      <c r="P54" s="58">
        <v>25000</v>
      </c>
      <c r="Q54" s="60"/>
    </row>
    <row r="55" spans="1:17" ht="15.75" x14ac:dyDescent="0.25">
      <c r="A55" s="54" t="s">
        <v>74</v>
      </c>
      <c r="B55" s="55">
        <v>33656</v>
      </c>
      <c r="C55" s="55">
        <v>33744</v>
      </c>
      <c r="D55" s="6">
        <f t="shared" si="8"/>
        <v>88</v>
      </c>
      <c r="E55" s="56">
        <f t="shared" si="2"/>
        <v>131000</v>
      </c>
      <c r="F55" s="56">
        <f t="shared" si="3"/>
        <v>13000</v>
      </c>
      <c r="G55" s="55">
        <v>243</v>
      </c>
      <c r="H55" s="55">
        <v>255</v>
      </c>
      <c r="I55" s="57">
        <f t="shared" si="1"/>
        <v>12</v>
      </c>
      <c r="J55" s="58">
        <f t="shared" si="4"/>
        <v>12</v>
      </c>
      <c r="K55" s="59">
        <f t="shared" si="5"/>
        <v>0</v>
      </c>
      <c r="L55" s="50">
        <f t="shared" si="6"/>
        <v>72000</v>
      </c>
      <c r="M55" s="52">
        <f t="shared" si="7"/>
        <v>216000</v>
      </c>
      <c r="N55" s="58">
        <v>2100</v>
      </c>
      <c r="O55" s="58">
        <v>29</v>
      </c>
      <c r="P55" s="58">
        <v>10000</v>
      </c>
      <c r="Q55" s="60"/>
    </row>
    <row r="56" spans="1:17" ht="15.75" x14ac:dyDescent="0.25">
      <c r="A56" s="54" t="s">
        <v>75</v>
      </c>
      <c r="B56" s="55">
        <v>31171</v>
      </c>
      <c r="C56" s="55">
        <v>31285</v>
      </c>
      <c r="D56" s="6">
        <f t="shared" si="8"/>
        <v>114</v>
      </c>
      <c r="E56" s="56">
        <f t="shared" si="2"/>
        <v>170000</v>
      </c>
      <c r="F56" s="56">
        <f t="shared" si="3"/>
        <v>17000</v>
      </c>
      <c r="G56" s="55">
        <v>365</v>
      </c>
      <c r="H56" s="55">
        <v>384</v>
      </c>
      <c r="I56" s="57">
        <f t="shared" si="1"/>
        <v>19</v>
      </c>
      <c r="J56" s="58">
        <f t="shared" si="4"/>
        <v>19</v>
      </c>
      <c r="K56" s="59">
        <f t="shared" si="5"/>
        <v>0</v>
      </c>
      <c r="L56" s="50">
        <f t="shared" si="6"/>
        <v>114000</v>
      </c>
      <c r="M56" s="52">
        <f t="shared" si="7"/>
        <v>301000</v>
      </c>
      <c r="N56" s="58">
        <v>2100</v>
      </c>
      <c r="O56" s="58">
        <v>30</v>
      </c>
      <c r="P56" s="58">
        <v>35000</v>
      </c>
      <c r="Q56" s="60"/>
    </row>
    <row r="57" spans="1:17" ht="15.75" x14ac:dyDescent="0.25">
      <c r="A57" s="54" t="s">
        <v>76</v>
      </c>
      <c r="B57" s="55">
        <v>33844</v>
      </c>
      <c r="C57" s="55">
        <v>33960</v>
      </c>
      <c r="D57" s="6">
        <f t="shared" si="8"/>
        <v>116</v>
      </c>
      <c r="E57" s="56">
        <f t="shared" si="2"/>
        <v>173000</v>
      </c>
      <c r="F57" s="56">
        <f t="shared" si="3"/>
        <v>17000</v>
      </c>
      <c r="G57" s="55">
        <v>3666</v>
      </c>
      <c r="H57" s="55">
        <v>3684</v>
      </c>
      <c r="I57" s="57">
        <f t="shared" si="1"/>
        <v>18</v>
      </c>
      <c r="J57" s="58">
        <f t="shared" si="4"/>
        <v>18</v>
      </c>
      <c r="K57" s="59">
        <f t="shared" si="5"/>
        <v>0</v>
      </c>
      <c r="L57" s="50">
        <f t="shared" si="6"/>
        <v>108000</v>
      </c>
      <c r="M57" s="52">
        <f t="shared" si="7"/>
        <v>298000</v>
      </c>
      <c r="N57" s="58">
        <v>2100</v>
      </c>
      <c r="O57" s="58">
        <v>31</v>
      </c>
      <c r="P57" s="58"/>
      <c r="Q57" s="60"/>
    </row>
    <row r="58" spans="1:17" ht="15.75" x14ac:dyDescent="0.25">
      <c r="A58" s="54" t="s">
        <v>77</v>
      </c>
      <c r="B58" s="55">
        <v>25678</v>
      </c>
      <c r="C58" s="55">
        <v>25825</v>
      </c>
      <c r="D58" s="6">
        <f t="shared" si="8"/>
        <v>147</v>
      </c>
      <c r="E58" s="56">
        <f t="shared" si="2"/>
        <v>220000</v>
      </c>
      <c r="F58" s="56">
        <f t="shared" si="3"/>
        <v>22000</v>
      </c>
      <c r="G58" s="55">
        <v>2387</v>
      </c>
      <c r="H58" s="55">
        <v>2400</v>
      </c>
      <c r="I58" s="57">
        <f t="shared" si="1"/>
        <v>13</v>
      </c>
      <c r="J58" s="58">
        <f t="shared" si="4"/>
        <v>13</v>
      </c>
      <c r="K58" s="59">
        <f t="shared" si="5"/>
        <v>0</v>
      </c>
      <c r="L58" s="50">
        <f t="shared" si="6"/>
        <v>78000</v>
      </c>
      <c r="M58" s="52">
        <f t="shared" si="7"/>
        <v>320000</v>
      </c>
      <c r="N58" s="58">
        <v>2100</v>
      </c>
      <c r="O58" s="58">
        <v>29</v>
      </c>
      <c r="P58" s="58">
        <v>15000</v>
      </c>
      <c r="Q58" s="60"/>
    </row>
    <row r="59" spans="1:17" ht="15.75" x14ac:dyDescent="0.2">
      <c r="A59" s="54" t="s">
        <v>78</v>
      </c>
      <c r="B59" s="62">
        <v>9259</v>
      </c>
      <c r="C59" s="62">
        <v>9368</v>
      </c>
      <c r="D59" s="6">
        <f t="shared" si="8"/>
        <v>109</v>
      </c>
      <c r="E59" s="58">
        <f t="shared" si="2"/>
        <v>162000</v>
      </c>
      <c r="F59" s="58">
        <f t="shared" si="3"/>
        <v>16000</v>
      </c>
      <c r="G59" s="63">
        <v>358</v>
      </c>
      <c r="H59" s="63">
        <v>375</v>
      </c>
      <c r="I59" s="57">
        <f t="shared" si="1"/>
        <v>17</v>
      </c>
      <c r="J59" s="58">
        <f t="shared" si="4"/>
        <v>17</v>
      </c>
      <c r="K59" s="59">
        <f t="shared" si="5"/>
        <v>0</v>
      </c>
      <c r="L59" s="50">
        <f t="shared" si="6"/>
        <v>102000</v>
      </c>
      <c r="M59" s="52">
        <f t="shared" si="7"/>
        <v>280000</v>
      </c>
      <c r="N59" s="64">
        <v>2100</v>
      </c>
      <c r="O59" s="64">
        <v>5</v>
      </c>
      <c r="P59" s="64">
        <v>10000</v>
      </c>
      <c r="Q59" s="63"/>
    </row>
    <row r="60" spans="1:17" ht="15.75" x14ac:dyDescent="0.25">
      <c r="A60" s="54" t="s">
        <v>79</v>
      </c>
      <c r="B60" s="55">
        <v>33952</v>
      </c>
      <c r="C60" s="55">
        <v>34037</v>
      </c>
      <c r="D60" s="6">
        <f t="shared" si="8"/>
        <v>85</v>
      </c>
      <c r="E60" s="56">
        <f t="shared" si="2"/>
        <v>126000</v>
      </c>
      <c r="F60" s="56">
        <f t="shared" si="3"/>
        <v>13000</v>
      </c>
      <c r="G60" s="55">
        <v>388</v>
      </c>
      <c r="H60" s="55">
        <v>412</v>
      </c>
      <c r="I60" s="57">
        <f t="shared" si="1"/>
        <v>24</v>
      </c>
      <c r="J60" s="58">
        <f t="shared" si="4"/>
        <v>24</v>
      </c>
      <c r="K60" s="59">
        <f t="shared" si="5"/>
        <v>0</v>
      </c>
      <c r="L60" s="50">
        <f t="shared" si="6"/>
        <v>144000</v>
      </c>
      <c r="M60" s="52">
        <f t="shared" si="7"/>
        <v>283000</v>
      </c>
      <c r="N60" s="58">
        <v>2100</v>
      </c>
      <c r="O60" s="58">
        <v>8</v>
      </c>
      <c r="P60" s="58">
        <v>10000</v>
      </c>
      <c r="Q60" s="60"/>
    </row>
    <row r="61" spans="1:17" ht="15.75" x14ac:dyDescent="0.25">
      <c r="A61" s="54" t="s">
        <v>80</v>
      </c>
      <c r="B61" s="55">
        <v>40630</v>
      </c>
      <c r="C61" s="55">
        <v>40726</v>
      </c>
      <c r="D61" s="6">
        <f t="shared" si="8"/>
        <v>96</v>
      </c>
      <c r="E61" s="56">
        <f t="shared" si="2"/>
        <v>142000</v>
      </c>
      <c r="F61" s="56">
        <f t="shared" si="3"/>
        <v>14000</v>
      </c>
      <c r="G61" s="55">
        <v>6316</v>
      </c>
      <c r="H61" s="55">
        <v>6332</v>
      </c>
      <c r="I61" s="57">
        <f t="shared" si="1"/>
        <v>16</v>
      </c>
      <c r="J61" s="58">
        <f t="shared" si="4"/>
        <v>16</v>
      </c>
      <c r="K61" s="59">
        <f t="shared" si="5"/>
        <v>0</v>
      </c>
      <c r="L61" s="50">
        <f t="shared" si="6"/>
        <v>96000</v>
      </c>
      <c r="M61" s="52">
        <f t="shared" si="7"/>
        <v>252000</v>
      </c>
      <c r="N61" s="58">
        <v>2100</v>
      </c>
      <c r="O61" s="58">
        <v>22</v>
      </c>
      <c r="P61" s="58">
        <v>30000</v>
      </c>
      <c r="Q61" s="60"/>
    </row>
    <row r="62" spans="1:17" ht="15.75" x14ac:dyDescent="0.25">
      <c r="A62" s="54" t="s">
        <v>81</v>
      </c>
      <c r="B62" s="55">
        <v>37978</v>
      </c>
      <c r="C62" s="55">
        <v>38073</v>
      </c>
      <c r="D62" s="6">
        <f t="shared" si="8"/>
        <v>95</v>
      </c>
      <c r="E62" s="56">
        <f t="shared" si="2"/>
        <v>141000</v>
      </c>
      <c r="F62" s="56">
        <f t="shared" si="3"/>
        <v>14000</v>
      </c>
      <c r="G62" s="55">
        <v>1196</v>
      </c>
      <c r="H62" s="55">
        <v>1217</v>
      </c>
      <c r="I62" s="57">
        <f t="shared" si="1"/>
        <v>21</v>
      </c>
      <c r="J62" s="58">
        <f t="shared" si="4"/>
        <v>21</v>
      </c>
      <c r="K62" s="59">
        <f t="shared" si="5"/>
        <v>0</v>
      </c>
      <c r="L62" s="50">
        <f t="shared" si="6"/>
        <v>126000</v>
      </c>
      <c r="M62" s="52">
        <f t="shared" si="7"/>
        <v>281000</v>
      </c>
      <c r="N62" s="58">
        <v>2100</v>
      </c>
      <c r="O62" s="58">
        <v>37</v>
      </c>
      <c r="P62" s="58">
        <v>40000</v>
      </c>
      <c r="Q62" s="60"/>
    </row>
    <row r="63" spans="1:17" ht="15.75" x14ac:dyDescent="0.25">
      <c r="A63" s="54" t="s">
        <v>82</v>
      </c>
      <c r="B63" s="55">
        <v>29741</v>
      </c>
      <c r="C63" s="55">
        <v>29811</v>
      </c>
      <c r="D63" s="6">
        <f t="shared" si="8"/>
        <v>70</v>
      </c>
      <c r="E63" s="56">
        <f t="shared" si="2"/>
        <v>104000</v>
      </c>
      <c r="F63" s="56">
        <f t="shared" si="3"/>
        <v>10000</v>
      </c>
      <c r="G63" s="55">
        <v>265</v>
      </c>
      <c r="H63" s="55">
        <v>278</v>
      </c>
      <c r="I63" s="57">
        <f t="shared" si="1"/>
        <v>13</v>
      </c>
      <c r="J63" s="58">
        <f t="shared" si="4"/>
        <v>13</v>
      </c>
      <c r="K63" s="59">
        <f t="shared" si="5"/>
        <v>0</v>
      </c>
      <c r="L63" s="50">
        <f t="shared" si="6"/>
        <v>78000</v>
      </c>
      <c r="M63" s="52">
        <f t="shared" si="7"/>
        <v>192000</v>
      </c>
      <c r="N63" s="58">
        <v>2100</v>
      </c>
      <c r="O63" s="58">
        <v>40</v>
      </c>
      <c r="P63" s="58">
        <v>10000</v>
      </c>
      <c r="Q63" s="60"/>
    </row>
    <row r="64" spans="1:17" ht="15.75" x14ac:dyDescent="0.25">
      <c r="A64" s="54" t="s">
        <v>83</v>
      </c>
      <c r="B64" s="55">
        <v>32519</v>
      </c>
      <c r="C64" s="55">
        <v>32625</v>
      </c>
      <c r="D64" s="6">
        <f t="shared" si="8"/>
        <v>106</v>
      </c>
      <c r="E64" s="56">
        <f t="shared" si="2"/>
        <v>158000</v>
      </c>
      <c r="F64" s="56">
        <f t="shared" si="3"/>
        <v>16000</v>
      </c>
      <c r="G64" s="55">
        <v>307</v>
      </c>
      <c r="H64" s="55">
        <v>319</v>
      </c>
      <c r="I64" s="57">
        <f t="shared" si="1"/>
        <v>12</v>
      </c>
      <c r="J64" s="58">
        <f t="shared" si="4"/>
        <v>12</v>
      </c>
      <c r="K64" s="59">
        <f t="shared" si="5"/>
        <v>0</v>
      </c>
      <c r="L64" s="50">
        <f t="shared" si="6"/>
        <v>72000</v>
      </c>
      <c r="M64" s="52">
        <f t="shared" si="7"/>
        <v>246000</v>
      </c>
      <c r="N64" s="58">
        <v>2100</v>
      </c>
      <c r="O64" s="58">
        <v>65</v>
      </c>
      <c r="P64" s="58">
        <v>45000</v>
      </c>
      <c r="Q64" s="60"/>
    </row>
    <row r="65" spans="1:17" ht="15.75" x14ac:dyDescent="0.25">
      <c r="A65" s="54" t="s">
        <v>84</v>
      </c>
      <c r="B65" s="55">
        <v>34364</v>
      </c>
      <c r="C65" s="55">
        <v>34474</v>
      </c>
      <c r="D65" s="6">
        <f t="shared" si="8"/>
        <v>110</v>
      </c>
      <c r="E65" s="56">
        <f t="shared" si="2"/>
        <v>164000</v>
      </c>
      <c r="F65" s="56">
        <f t="shared" si="3"/>
        <v>16000</v>
      </c>
      <c r="G65" s="55">
        <v>2111</v>
      </c>
      <c r="H65" s="55">
        <v>2133</v>
      </c>
      <c r="I65" s="57">
        <f t="shared" si="1"/>
        <v>22</v>
      </c>
      <c r="J65" s="58">
        <f t="shared" si="4"/>
        <v>22</v>
      </c>
      <c r="K65" s="59">
        <f t="shared" si="5"/>
        <v>0</v>
      </c>
      <c r="L65" s="50">
        <f t="shared" si="6"/>
        <v>132000</v>
      </c>
      <c r="M65" s="52">
        <f t="shared" si="7"/>
        <v>312000</v>
      </c>
      <c r="N65" s="58">
        <v>2100</v>
      </c>
      <c r="O65" s="58">
        <v>54</v>
      </c>
      <c r="P65" s="58">
        <v>15000</v>
      </c>
      <c r="Q65" s="65"/>
    </row>
    <row r="66" spans="1:17" ht="15.75" x14ac:dyDescent="0.25">
      <c r="A66" s="54" t="s">
        <v>85</v>
      </c>
      <c r="B66" s="55">
        <v>36807</v>
      </c>
      <c r="C66" s="55">
        <v>36897</v>
      </c>
      <c r="D66" s="6">
        <f t="shared" ref="D66:D86" si="9">C66-B66</f>
        <v>90</v>
      </c>
      <c r="E66" s="56">
        <f t="shared" si="2"/>
        <v>134000</v>
      </c>
      <c r="F66" s="56">
        <f t="shared" si="3"/>
        <v>13000</v>
      </c>
      <c r="G66" s="55">
        <v>1261</v>
      </c>
      <c r="H66" s="55">
        <v>1275</v>
      </c>
      <c r="I66" s="57">
        <f t="shared" si="1"/>
        <v>14</v>
      </c>
      <c r="J66" s="58">
        <f t="shared" si="4"/>
        <v>14</v>
      </c>
      <c r="K66" s="59">
        <f t="shared" si="5"/>
        <v>0</v>
      </c>
      <c r="L66" s="50">
        <f t="shared" si="6"/>
        <v>84000</v>
      </c>
      <c r="M66" s="52">
        <f t="shared" si="7"/>
        <v>231000</v>
      </c>
      <c r="N66" s="58">
        <v>2100</v>
      </c>
      <c r="O66" s="58">
        <v>0</v>
      </c>
      <c r="P66" s="58"/>
      <c r="Q66" s="60"/>
    </row>
    <row r="67" spans="1:17" ht="15.75" x14ac:dyDescent="0.25">
      <c r="A67" s="54" t="s">
        <v>86</v>
      </c>
      <c r="B67" s="55">
        <v>34777</v>
      </c>
      <c r="C67" s="55">
        <v>34855</v>
      </c>
      <c r="D67" s="6">
        <f t="shared" si="9"/>
        <v>78</v>
      </c>
      <c r="E67" s="56">
        <f t="shared" si="2"/>
        <v>116000</v>
      </c>
      <c r="F67" s="56">
        <f t="shared" si="3"/>
        <v>12000</v>
      </c>
      <c r="G67" s="55">
        <v>2447</v>
      </c>
      <c r="H67" s="55">
        <v>2458</v>
      </c>
      <c r="I67" s="57">
        <f t="shared" si="1"/>
        <v>11</v>
      </c>
      <c r="J67" s="58">
        <f t="shared" si="4"/>
        <v>11</v>
      </c>
      <c r="K67" s="59">
        <f t="shared" si="5"/>
        <v>0</v>
      </c>
      <c r="L67" s="50">
        <f t="shared" si="6"/>
        <v>66000</v>
      </c>
      <c r="M67" s="52">
        <f t="shared" si="7"/>
        <v>194000</v>
      </c>
      <c r="N67" s="58">
        <v>2100</v>
      </c>
      <c r="O67" s="58">
        <v>16</v>
      </c>
      <c r="P67" s="58">
        <v>40000</v>
      </c>
      <c r="Q67" s="60"/>
    </row>
    <row r="68" spans="1:17" ht="15.75" x14ac:dyDescent="0.25">
      <c r="A68" s="54" t="s">
        <v>87</v>
      </c>
      <c r="B68" s="55">
        <v>14978</v>
      </c>
      <c r="C68" s="55">
        <v>15067</v>
      </c>
      <c r="D68" s="6">
        <f t="shared" si="9"/>
        <v>89</v>
      </c>
      <c r="E68" s="56">
        <f t="shared" si="2"/>
        <v>132000</v>
      </c>
      <c r="F68" s="56">
        <f t="shared" si="3"/>
        <v>13000</v>
      </c>
      <c r="G68" s="55">
        <v>4929</v>
      </c>
      <c r="H68" s="55">
        <v>4944</v>
      </c>
      <c r="I68" s="57">
        <f t="shared" si="1"/>
        <v>15</v>
      </c>
      <c r="J68" s="58">
        <f t="shared" si="4"/>
        <v>15</v>
      </c>
      <c r="K68" s="59">
        <f t="shared" si="5"/>
        <v>0</v>
      </c>
      <c r="L68" s="50">
        <f t="shared" si="6"/>
        <v>90000</v>
      </c>
      <c r="M68" s="52">
        <f t="shared" si="7"/>
        <v>235000</v>
      </c>
      <c r="N68" s="58">
        <v>2100</v>
      </c>
      <c r="O68" s="58">
        <v>18</v>
      </c>
      <c r="P68" s="58">
        <v>45000</v>
      </c>
      <c r="Q68" s="60"/>
    </row>
    <row r="69" spans="1:17" ht="15.75" x14ac:dyDescent="0.25">
      <c r="A69" s="54" t="s">
        <v>88</v>
      </c>
      <c r="B69" s="55">
        <v>33647</v>
      </c>
      <c r="C69" s="55">
        <v>33763</v>
      </c>
      <c r="D69" s="6">
        <f t="shared" si="9"/>
        <v>116</v>
      </c>
      <c r="E69" s="56">
        <f t="shared" si="2"/>
        <v>173000</v>
      </c>
      <c r="F69" s="56">
        <f t="shared" si="3"/>
        <v>17000</v>
      </c>
      <c r="G69" s="55">
        <v>903</v>
      </c>
      <c r="H69" s="55">
        <v>917</v>
      </c>
      <c r="I69" s="57">
        <f t="shared" si="1"/>
        <v>14</v>
      </c>
      <c r="J69" s="58">
        <f t="shared" si="4"/>
        <v>14</v>
      </c>
      <c r="K69" s="59">
        <f t="shared" si="5"/>
        <v>0</v>
      </c>
      <c r="L69" s="50">
        <f t="shared" si="6"/>
        <v>84000</v>
      </c>
      <c r="M69" s="52">
        <f t="shared" si="7"/>
        <v>274000</v>
      </c>
      <c r="N69" s="58">
        <v>2100</v>
      </c>
      <c r="O69" s="58">
        <v>16</v>
      </c>
      <c r="P69" s="58">
        <v>70000</v>
      </c>
      <c r="Q69" s="60"/>
    </row>
    <row r="70" spans="1:17" ht="15.75" x14ac:dyDescent="0.25">
      <c r="A70" s="54" t="s">
        <v>89</v>
      </c>
      <c r="B70" s="55">
        <v>32109</v>
      </c>
      <c r="C70" s="55">
        <v>32200</v>
      </c>
      <c r="D70" s="6">
        <f t="shared" si="9"/>
        <v>91</v>
      </c>
      <c r="E70" s="56">
        <f t="shared" si="2"/>
        <v>135000</v>
      </c>
      <c r="F70" s="56">
        <f t="shared" si="3"/>
        <v>14000</v>
      </c>
      <c r="G70" s="55">
        <v>3710</v>
      </c>
      <c r="H70" s="55">
        <v>3730</v>
      </c>
      <c r="I70" s="57">
        <f t="shared" si="1"/>
        <v>20</v>
      </c>
      <c r="J70" s="58">
        <f t="shared" si="4"/>
        <v>20</v>
      </c>
      <c r="K70" s="59">
        <f t="shared" si="5"/>
        <v>0</v>
      </c>
      <c r="L70" s="50">
        <f t="shared" si="6"/>
        <v>120000</v>
      </c>
      <c r="M70" s="52">
        <f t="shared" si="7"/>
        <v>269000</v>
      </c>
      <c r="N70" s="58">
        <v>2100</v>
      </c>
      <c r="O70" s="58">
        <v>0</v>
      </c>
      <c r="P70" s="58">
        <v>10000</v>
      </c>
      <c r="Q70" s="60"/>
    </row>
    <row r="71" spans="1:17" ht="15.75" x14ac:dyDescent="0.25">
      <c r="A71" s="54" t="s">
        <v>90</v>
      </c>
      <c r="B71" s="55">
        <v>29070</v>
      </c>
      <c r="C71" s="55">
        <v>29183</v>
      </c>
      <c r="D71" s="6">
        <f t="shared" si="9"/>
        <v>113</v>
      </c>
      <c r="E71" s="56">
        <f t="shared" si="2"/>
        <v>168000</v>
      </c>
      <c r="F71" s="56">
        <f t="shared" si="3"/>
        <v>17000</v>
      </c>
      <c r="G71" s="55">
        <v>363</v>
      </c>
      <c r="H71" s="55">
        <v>381</v>
      </c>
      <c r="I71" s="57">
        <f t="shared" si="1"/>
        <v>18</v>
      </c>
      <c r="J71" s="58">
        <f t="shared" si="4"/>
        <v>18</v>
      </c>
      <c r="K71" s="59">
        <f t="shared" si="5"/>
        <v>0</v>
      </c>
      <c r="L71" s="50">
        <f t="shared" si="6"/>
        <v>108000</v>
      </c>
      <c r="M71" s="52">
        <f t="shared" si="7"/>
        <v>293000</v>
      </c>
      <c r="N71" s="58">
        <v>2100</v>
      </c>
      <c r="O71" s="58">
        <v>0</v>
      </c>
      <c r="P71" s="58">
        <v>25000</v>
      </c>
      <c r="Q71" s="60"/>
    </row>
    <row r="72" spans="1:17" ht="15.75" x14ac:dyDescent="0.25">
      <c r="A72" s="54" t="s">
        <v>91</v>
      </c>
      <c r="B72" s="55">
        <v>28969</v>
      </c>
      <c r="C72" s="55">
        <v>29101</v>
      </c>
      <c r="D72" s="6">
        <f t="shared" si="9"/>
        <v>132</v>
      </c>
      <c r="E72" s="56">
        <f t="shared" si="2"/>
        <v>197000</v>
      </c>
      <c r="F72" s="56">
        <f t="shared" si="3"/>
        <v>20000</v>
      </c>
      <c r="G72" s="55">
        <v>2097</v>
      </c>
      <c r="H72" s="55">
        <v>2117</v>
      </c>
      <c r="I72" s="57">
        <f t="shared" si="1"/>
        <v>20</v>
      </c>
      <c r="J72" s="58">
        <f t="shared" si="4"/>
        <v>20</v>
      </c>
      <c r="K72" s="59">
        <f t="shared" si="5"/>
        <v>0</v>
      </c>
      <c r="L72" s="50">
        <f t="shared" si="6"/>
        <v>120000</v>
      </c>
      <c r="M72" s="52">
        <f t="shared" si="7"/>
        <v>337000</v>
      </c>
      <c r="N72" s="58">
        <v>2100</v>
      </c>
      <c r="O72" s="58">
        <v>0</v>
      </c>
      <c r="P72" s="58">
        <v>55000</v>
      </c>
      <c r="Q72" s="60"/>
    </row>
    <row r="73" spans="1:17" ht="15.75" x14ac:dyDescent="0.25">
      <c r="A73" s="54" t="s">
        <v>92</v>
      </c>
      <c r="B73" s="55">
        <v>32407</v>
      </c>
      <c r="C73" s="55">
        <v>32490</v>
      </c>
      <c r="D73" s="6">
        <f t="shared" si="9"/>
        <v>83</v>
      </c>
      <c r="E73" s="56">
        <f t="shared" si="2"/>
        <v>123000</v>
      </c>
      <c r="F73" s="56">
        <f t="shared" si="3"/>
        <v>12000</v>
      </c>
      <c r="G73" s="55">
        <v>2031</v>
      </c>
      <c r="H73" s="55">
        <v>2048</v>
      </c>
      <c r="I73" s="57">
        <f t="shared" si="1"/>
        <v>17</v>
      </c>
      <c r="J73" s="58">
        <f t="shared" si="4"/>
        <v>17</v>
      </c>
      <c r="K73" s="59">
        <f t="shared" si="5"/>
        <v>0</v>
      </c>
      <c r="L73" s="50">
        <f t="shared" si="6"/>
        <v>102000</v>
      </c>
      <c r="M73" s="52">
        <f t="shared" si="7"/>
        <v>237000</v>
      </c>
      <c r="N73" s="58">
        <v>2100</v>
      </c>
      <c r="O73" s="58">
        <v>24</v>
      </c>
      <c r="P73" s="58">
        <v>20000</v>
      </c>
      <c r="Q73" s="60"/>
    </row>
    <row r="74" spans="1:17" ht="15.75" x14ac:dyDescent="0.25">
      <c r="A74" s="54" t="s">
        <v>93</v>
      </c>
      <c r="B74" s="55">
        <v>8584</v>
      </c>
      <c r="C74" s="55">
        <v>8666</v>
      </c>
      <c r="D74" s="6">
        <f t="shared" si="9"/>
        <v>82</v>
      </c>
      <c r="E74" s="56">
        <f t="shared" si="2"/>
        <v>122000</v>
      </c>
      <c r="F74" s="56">
        <f t="shared" si="3"/>
        <v>12000</v>
      </c>
      <c r="G74" s="55">
        <v>125</v>
      </c>
      <c r="H74" s="55">
        <v>131</v>
      </c>
      <c r="I74" s="57">
        <f t="shared" si="1"/>
        <v>6</v>
      </c>
      <c r="J74" s="58">
        <f t="shared" si="4"/>
        <v>6</v>
      </c>
      <c r="K74" s="59">
        <f t="shared" si="5"/>
        <v>0</v>
      </c>
      <c r="L74" s="50">
        <f t="shared" si="6"/>
        <v>36000</v>
      </c>
      <c r="M74" s="52">
        <f t="shared" si="7"/>
        <v>170000</v>
      </c>
      <c r="N74" s="58">
        <v>2100</v>
      </c>
      <c r="O74" s="58">
        <v>19</v>
      </c>
      <c r="P74" s="58">
        <v>25000</v>
      </c>
      <c r="Q74" s="60"/>
    </row>
    <row r="75" spans="1:17" ht="15.75" x14ac:dyDescent="0.25">
      <c r="A75" s="54" t="s">
        <v>94</v>
      </c>
      <c r="B75" s="55">
        <v>33037</v>
      </c>
      <c r="C75" s="55">
        <v>33138</v>
      </c>
      <c r="D75" s="6">
        <f t="shared" si="9"/>
        <v>101</v>
      </c>
      <c r="E75" s="56">
        <f t="shared" si="2"/>
        <v>150000</v>
      </c>
      <c r="F75" s="56">
        <f t="shared" si="3"/>
        <v>15000</v>
      </c>
      <c r="G75" s="55">
        <v>1116</v>
      </c>
      <c r="H75" s="55">
        <v>1138</v>
      </c>
      <c r="I75" s="57">
        <f t="shared" si="1"/>
        <v>22</v>
      </c>
      <c r="J75" s="58">
        <f t="shared" si="4"/>
        <v>22</v>
      </c>
      <c r="K75" s="59">
        <f t="shared" si="5"/>
        <v>0</v>
      </c>
      <c r="L75" s="50">
        <f t="shared" si="6"/>
        <v>132000</v>
      </c>
      <c r="M75" s="52">
        <f t="shared" si="7"/>
        <v>297000</v>
      </c>
      <c r="N75" s="58">
        <v>2100</v>
      </c>
      <c r="O75" s="58">
        <v>61</v>
      </c>
      <c r="P75" s="58">
        <v>20000</v>
      </c>
      <c r="Q75" s="60"/>
    </row>
    <row r="76" spans="1:17" ht="15.75" x14ac:dyDescent="0.25">
      <c r="A76" s="54" t="s">
        <v>95</v>
      </c>
      <c r="B76" s="55">
        <v>35944</v>
      </c>
      <c r="C76" s="55">
        <v>36034</v>
      </c>
      <c r="D76" s="6">
        <f t="shared" si="9"/>
        <v>90</v>
      </c>
      <c r="E76" s="56">
        <f t="shared" si="2"/>
        <v>134000</v>
      </c>
      <c r="F76" s="56">
        <f t="shared" si="3"/>
        <v>13000</v>
      </c>
      <c r="G76" s="55">
        <v>1313</v>
      </c>
      <c r="H76" s="55">
        <v>1333</v>
      </c>
      <c r="I76" s="57">
        <f t="shared" si="1"/>
        <v>20</v>
      </c>
      <c r="J76" s="58">
        <f t="shared" si="4"/>
        <v>20</v>
      </c>
      <c r="K76" s="59">
        <f t="shared" si="5"/>
        <v>0</v>
      </c>
      <c r="L76" s="50">
        <f t="shared" si="6"/>
        <v>120000</v>
      </c>
      <c r="M76" s="52">
        <f t="shared" si="7"/>
        <v>267000</v>
      </c>
      <c r="N76" s="58">
        <v>2100</v>
      </c>
      <c r="O76" s="58">
        <v>21</v>
      </c>
      <c r="P76" s="58">
        <v>20000</v>
      </c>
      <c r="Q76" s="60"/>
    </row>
    <row r="77" spans="1:17" ht="15.75" x14ac:dyDescent="0.25">
      <c r="A77" s="54" t="s">
        <v>96</v>
      </c>
      <c r="B77" s="55">
        <v>32774</v>
      </c>
      <c r="C77" s="55">
        <v>32835</v>
      </c>
      <c r="D77" s="6">
        <f t="shared" si="9"/>
        <v>61</v>
      </c>
      <c r="E77" s="56">
        <f t="shared" si="2"/>
        <v>91000</v>
      </c>
      <c r="F77" s="56">
        <f t="shared" si="3"/>
        <v>9000</v>
      </c>
      <c r="G77" s="55">
        <v>1530</v>
      </c>
      <c r="H77" s="55">
        <v>1549</v>
      </c>
      <c r="I77" s="57">
        <f t="shared" si="1"/>
        <v>19</v>
      </c>
      <c r="J77" s="58">
        <f t="shared" si="4"/>
        <v>19</v>
      </c>
      <c r="K77" s="59">
        <f t="shared" si="5"/>
        <v>0</v>
      </c>
      <c r="L77" s="50">
        <f t="shared" si="6"/>
        <v>114000</v>
      </c>
      <c r="M77" s="52">
        <f t="shared" si="7"/>
        <v>214000</v>
      </c>
      <c r="N77" s="58">
        <v>2100</v>
      </c>
      <c r="O77" s="58">
        <v>36</v>
      </c>
      <c r="P77" s="58">
        <v>45000</v>
      </c>
      <c r="Q77" s="60"/>
    </row>
    <row r="78" spans="1:17" ht="15.75" x14ac:dyDescent="0.25">
      <c r="A78" s="54" t="s">
        <v>97</v>
      </c>
      <c r="B78" s="55">
        <v>29916</v>
      </c>
      <c r="C78" s="55">
        <v>30028</v>
      </c>
      <c r="D78" s="6">
        <f t="shared" si="9"/>
        <v>112</v>
      </c>
      <c r="E78" s="56">
        <f t="shared" si="2"/>
        <v>167000</v>
      </c>
      <c r="F78" s="56">
        <f t="shared" si="3"/>
        <v>17000</v>
      </c>
      <c r="G78" s="55">
        <v>271</v>
      </c>
      <c r="H78" s="55">
        <v>285</v>
      </c>
      <c r="I78" s="57">
        <f t="shared" si="1"/>
        <v>14</v>
      </c>
      <c r="J78" s="58">
        <f t="shared" si="4"/>
        <v>14</v>
      </c>
      <c r="K78" s="59">
        <f t="shared" si="5"/>
        <v>0</v>
      </c>
      <c r="L78" s="50">
        <f t="shared" si="6"/>
        <v>84000</v>
      </c>
      <c r="M78" s="52">
        <f t="shared" si="7"/>
        <v>268000</v>
      </c>
      <c r="N78" s="58">
        <v>2100</v>
      </c>
      <c r="O78" s="58">
        <v>28</v>
      </c>
      <c r="P78" s="58">
        <v>25000</v>
      </c>
      <c r="Q78" s="60"/>
    </row>
    <row r="79" spans="1:17" ht="15.75" x14ac:dyDescent="0.25">
      <c r="A79" s="54" t="s">
        <v>98</v>
      </c>
      <c r="B79" s="55">
        <v>39279</v>
      </c>
      <c r="C79" s="55">
        <v>39382</v>
      </c>
      <c r="D79" s="6">
        <f t="shared" si="9"/>
        <v>103</v>
      </c>
      <c r="E79" s="56">
        <f t="shared" si="2"/>
        <v>153000</v>
      </c>
      <c r="F79" s="56">
        <f t="shared" si="3"/>
        <v>15000</v>
      </c>
      <c r="G79" s="55">
        <v>2063</v>
      </c>
      <c r="H79" s="55">
        <v>2082</v>
      </c>
      <c r="I79" s="57">
        <f t="shared" si="1"/>
        <v>19</v>
      </c>
      <c r="J79" s="58">
        <f t="shared" si="4"/>
        <v>19</v>
      </c>
      <c r="K79" s="59">
        <f t="shared" si="5"/>
        <v>0</v>
      </c>
      <c r="L79" s="50">
        <f t="shared" si="6"/>
        <v>114000</v>
      </c>
      <c r="M79" s="52">
        <f t="shared" si="7"/>
        <v>282000</v>
      </c>
      <c r="N79" s="58">
        <v>2100</v>
      </c>
      <c r="O79" s="58">
        <v>15</v>
      </c>
      <c r="P79" s="58">
        <v>40000</v>
      </c>
      <c r="Q79" s="60"/>
    </row>
    <row r="80" spans="1:17" ht="15.75" x14ac:dyDescent="0.25">
      <c r="A80" s="54" t="s">
        <v>99</v>
      </c>
      <c r="B80" s="55">
        <v>30858</v>
      </c>
      <c r="C80" s="55">
        <v>30971</v>
      </c>
      <c r="D80" s="6">
        <f t="shared" si="9"/>
        <v>113</v>
      </c>
      <c r="E80" s="56">
        <f t="shared" ref="E80:E94" si="10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168000</v>
      </c>
      <c r="F80" s="56">
        <f t="shared" ref="F80:F94" si="11">ROUND(E80*10%,-3)</f>
        <v>17000</v>
      </c>
      <c r="G80" s="55">
        <v>295</v>
      </c>
      <c r="H80" s="55">
        <v>310</v>
      </c>
      <c r="I80" s="57">
        <f t="shared" ref="I80:I94" si="12">H80-G80</f>
        <v>15</v>
      </c>
      <c r="J80" s="58">
        <f t="shared" ref="J80:J94" si="13">IF(I80&lt;=32,I80,32)</f>
        <v>15</v>
      </c>
      <c r="K80" s="59">
        <f t="shared" ref="K80:K94" si="14">IF(I80&gt;32,I80-32,0)</f>
        <v>0</v>
      </c>
      <c r="L80" s="50">
        <f t="shared" ref="L80:L94" si="15">ROUND((J80*6000+K80*13000),-3)</f>
        <v>90000</v>
      </c>
      <c r="M80" s="52">
        <f t="shared" si="7"/>
        <v>275000</v>
      </c>
      <c r="N80" s="58">
        <v>2100</v>
      </c>
      <c r="O80" s="58">
        <v>29</v>
      </c>
      <c r="P80" s="58"/>
      <c r="Q80" s="60"/>
    </row>
    <row r="81" spans="1:17" ht="15.75" x14ac:dyDescent="0.25">
      <c r="A81" s="54" t="s">
        <v>100</v>
      </c>
      <c r="B81" s="55">
        <v>9862</v>
      </c>
      <c r="C81" s="55">
        <v>9954</v>
      </c>
      <c r="D81" s="6">
        <f t="shared" si="9"/>
        <v>92</v>
      </c>
      <c r="E81" s="56">
        <f t="shared" si="10"/>
        <v>137000</v>
      </c>
      <c r="F81" s="56">
        <f t="shared" si="11"/>
        <v>14000</v>
      </c>
      <c r="G81" s="55">
        <v>1790</v>
      </c>
      <c r="H81" s="55">
        <v>1803</v>
      </c>
      <c r="I81" s="57">
        <f t="shared" si="12"/>
        <v>13</v>
      </c>
      <c r="J81" s="58">
        <f t="shared" si="13"/>
        <v>13</v>
      </c>
      <c r="K81" s="59">
        <f t="shared" si="14"/>
        <v>0</v>
      </c>
      <c r="L81" s="50">
        <f t="shared" si="15"/>
        <v>78000</v>
      </c>
      <c r="M81" s="52">
        <f t="shared" ref="M81:M89" si="16">ROUND(E81+F81+L81,-3)</f>
        <v>229000</v>
      </c>
      <c r="N81" s="58">
        <v>2100</v>
      </c>
      <c r="O81" s="58">
        <v>17</v>
      </c>
      <c r="P81" s="58"/>
      <c r="Q81" s="60"/>
    </row>
    <row r="82" spans="1:17" ht="15.75" x14ac:dyDescent="0.25">
      <c r="A82" s="54" t="s">
        <v>101</v>
      </c>
      <c r="B82" s="55">
        <v>38546</v>
      </c>
      <c r="C82" s="55">
        <v>38639</v>
      </c>
      <c r="D82" s="6">
        <f t="shared" si="9"/>
        <v>93</v>
      </c>
      <c r="E82" s="56">
        <f t="shared" si="10"/>
        <v>138000</v>
      </c>
      <c r="F82" s="56">
        <f t="shared" si="11"/>
        <v>14000</v>
      </c>
      <c r="G82" s="55">
        <v>1650</v>
      </c>
      <c r="H82" s="55">
        <v>1668</v>
      </c>
      <c r="I82" s="57">
        <f t="shared" si="12"/>
        <v>18</v>
      </c>
      <c r="J82" s="58">
        <f t="shared" si="13"/>
        <v>18</v>
      </c>
      <c r="K82" s="59">
        <f t="shared" si="14"/>
        <v>0</v>
      </c>
      <c r="L82" s="50">
        <f t="shared" si="15"/>
        <v>108000</v>
      </c>
      <c r="M82" s="52">
        <f t="shared" si="16"/>
        <v>260000</v>
      </c>
      <c r="N82" s="58">
        <v>2100</v>
      </c>
      <c r="O82" s="58">
        <v>8</v>
      </c>
      <c r="P82" s="58">
        <v>20000</v>
      </c>
      <c r="Q82" s="60"/>
    </row>
    <row r="83" spans="1:17" ht="15.75" x14ac:dyDescent="0.25">
      <c r="A83" s="54" t="s">
        <v>102</v>
      </c>
      <c r="B83" s="55">
        <v>33007</v>
      </c>
      <c r="C83" s="55">
        <v>33086</v>
      </c>
      <c r="D83" s="6">
        <f t="shared" si="9"/>
        <v>79</v>
      </c>
      <c r="E83" s="56">
        <f t="shared" si="10"/>
        <v>117000</v>
      </c>
      <c r="F83" s="56">
        <f t="shared" si="11"/>
        <v>12000</v>
      </c>
      <c r="G83" s="55">
        <v>708</v>
      </c>
      <c r="H83" s="55">
        <v>719</v>
      </c>
      <c r="I83" s="57">
        <f t="shared" si="12"/>
        <v>11</v>
      </c>
      <c r="J83" s="58">
        <f t="shared" si="13"/>
        <v>11</v>
      </c>
      <c r="K83" s="59">
        <f t="shared" si="14"/>
        <v>0</v>
      </c>
      <c r="L83" s="50">
        <f t="shared" si="15"/>
        <v>66000</v>
      </c>
      <c r="M83" s="52">
        <f t="shared" si="16"/>
        <v>195000</v>
      </c>
      <c r="N83" s="58">
        <v>2100</v>
      </c>
      <c r="O83" s="58">
        <v>14</v>
      </c>
      <c r="P83" s="58">
        <v>10000</v>
      </c>
      <c r="Q83" s="60"/>
    </row>
    <row r="84" spans="1:17" ht="15.75" x14ac:dyDescent="0.25">
      <c r="A84" s="54" t="s">
        <v>103</v>
      </c>
      <c r="B84" s="55">
        <v>33165</v>
      </c>
      <c r="C84" s="55">
        <v>33293</v>
      </c>
      <c r="D84" s="6">
        <f t="shared" si="9"/>
        <v>128</v>
      </c>
      <c r="E84" s="56">
        <f t="shared" si="10"/>
        <v>191000</v>
      </c>
      <c r="F84" s="56">
        <f t="shared" si="11"/>
        <v>19000</v>
      </c>
      <c r="G84" s="55">
        <v>1451</v>
      </c>
      <c r="H84" s="55">
        <v>1472</v>
      </c>
      <c r="I84" s="57">
        <f t="shared" si="12"/>
        <v>21</v>
      </c>
      <c r="J84" s="58">
        <f t="shared" si="13"/>
        <v>21</v>
      </c>
      <c r="K84" s="59">
        <f t="shared" si="14"/>
        <v>0</v>
      </c>
      <c r="L84" s="50">
        <f t="shared" si="15"/>
        <v>126000</v>
      </c>
      <c r="M84" s="52">
        <f t="shared" si="16"/>
        <v>336000</v>
      </c>
      <c r="N84" s="58">
        <v>2100</v>
      </c>
      <c r="O84" s="58">
        <v>18</v>
      </c>
      <c r="P84" s="58">
        <v>20000</v>
      </c>
      <c r="Q84" s="60"/>
    </row>
    <row r="85" spans="1:17" ht="15.75" x14ac:dyDescent="0.25">
      <c r="A85" s="54" t="s">
        <v>104</v>
      </c>
      <c r="B85" s="55">
        <v>36468</v>
      </c>
      <c r="C85" s="55">
        <v>36536</v>
      </c>
      <c r="D85" s="6">
        <f t="shared" si="9"/>
        <v>68</v>
      </c>
      <c r="E85" s="56">
        <f t="shared" si="10"/>
        <v>101000</v>
      </c>
      <c r="F85" s="56">
        <f t="shared" si="11"/>
        <v>10000</v>
      </c>
      <c r="G85" s="55">
        <v>267</v>
      </c>
      <c r="H85" s="55">
        <v>275</v>
      </c>
      <c r="I85" s="57">
        <f t="shared" si="12"/>
        <v>8</v>
      </c>
      <c r="J85" s="58">
        <f t="shared" si="13"/>
        <v>8</v>
      </c>
      <c r="K85" s="59">
        <f t="shared" si="14"/>
        <v>0</v>
      </c>
      <c r="L85" s="50">
        <f t="shared" si="15"/>
        <v>48000</v>
      </c>
      <c r="M85" s="52">
        <f t="shared" si="16"/>
        <v>159000</v>
      </c>
      <c r="N85" s="58">
        <v>2100</v>
      </c>
      <c r="O85" s="58">
        <v>13</v>
      </c>
      <c r="P85" s="58">
        <v>20000</v>
      </c>
      <c r="Q85" s="60"/>
    </row>
    <row r="86" spans="1:17" ht="15.75" x14ac:dyDescent="0.25">
      <c r="A86" s="54" t="s">
        <v>105</v>
      </c>
      <c r="B86" s="55">
        <v>34810</v>
      </c>
      <c r="C86" s="55">
        <v>34879</v>
      </c>
      <c r="D86" s="6">
        <f t="shared" si="9"/>
        <v>69</v>
      </c>
      <c r="E86" s="56">
        <f t="shared" si="10"/>
        <v>102000</v>
      </c>
      <c r="F86" s="56">
        <f t="shared" si="11"/>
        <v>10000</v>
      </c>
      <c r="G86" s="55">
        <v>379</v>
      </c>
      <c r="H86" s="55">
        <v>394</v>
      </c>
      <c r="I86" s="57">
        <f t="shared" si="12"/>
        <v>15</v>
      </c>
      <c r="J86" s="58">
        <f t="shared" si="13"/>
        <v>15</v>
      </c>
      <c r="K86" s="59">
        <f t="shared" si="14"/>
        <v>0</v>
      </c>
      <c r="L86" s="50">
        <f t="shared" si="15"/>
        <v>90000</v>
      </c>
      <c r="M86" s="52">
        <f t="shared" si="16"/>
        <v>202000</v>
      </c>
      <c r="N86" s="58">
        <v>2100</v>
      </c>
      <c r="O86" s="58">
        <v>4</v>
      </c>
      <c r="P86" s="58">
        <v>10000</v>
      </c>
      <c r="Q86" s="60"/>
    </row>
    <row r="87" spans="1:17" ht="15.75" x14ac:dyDescent="0.25">
      <c r="A87" s="54" t="s">
        <v>106</v>
      </c>
      <c r="B87" s="55">
        <v>354</v>
      </c>
      <c r="C87" s="55">
        <v>452</v>
      </c>
      <c r="D87" s="6">
        <v>178</v>
      </c>
      <c r="E87" s="56">
        <f t="shared" si="10"/>
        <v>268000</v>
      </c>
      <c r="F87" s="56">
        <f t="shared" si="11"/>
        <v>27000</v>
      </c>
      <c r="G87" s="55">
        <v>2267</v>
      </c>
      <c r="H87" s="55">
        <v>2282</v>
      </c>
      <c r="I87" s="57">
        <f t="shared" si="12"/>
        <v>15</v>
      </c>
      <c r="J87" s="58">
        <f t="shared" si="13"/>
        <v>15</v>
      </c>
      <c r="K87" s="59">
        <f t="shared" si="14"/>
        <v>0</v>
      </c>
      <c r="L87" s="50">
        <f t="shared" si="15"/>
        <v>90000</v>
      </c>
      <c r="M87" s="52">
        <f t="shared" si="16"/>
        <v>385000</v>
      </c>
      <c r="N87" s="58">
        <v>2100</v>
      </c>
      <c r="O87" s="58">
        <v>4</v>
      </c>
      <c r="P87" s="58">
        <v>10000</v>
      </c>
      <c r="Q87" s="60"/>
    </row>
    <row r="88" spans="1:17" ht="15.75" x14ac:dyDescent="0.25">
      <c r="A88" s="45" t="s">
        <v>107</v>
      </c>
      <c r="B88" s="66">
        <v>35119</v>
      </c>
      <c r="C88" s="66">
        <v>35224</v>
      </c>
      <c r="D88" s="6">
        <f t="shared" ref="D88:D94" si="17">C88-B88</f>
        <v>105</v>
      </c>
      <c r="E88" s="56">
        <f t="shared" si="10"/>
        <v>156000</v>
      </c>
      <c r="F88" s="56">
        <f t="shared" si="11"/>
        <v>16000</v>
      </c>
      <c r="G88" s="55">
        <v>349</v>
      </c>
      <c r="H88" s="55">
        <v>361</v>
      </c>
      <c r="I88" s="57">
        <f t="shared" si="12"/>
        <v>12</v>
      </c>
      <c r="J88" s="58">
        <f t="shared" si="13"/>
        <v>12</v>
      </c>
      <c r="K88" s="59">
        <f t="shared" si="14"/>
        <v>0</v>
      </c>
      <c r="L88" s="50">
        <f t="shared" si="15"/>
        <v>72000</v>
      </c>
      <c r="M88" s="52">
        <f t="shared" si="16"/>
        <v>244000</v>
      </c>
      <c r="N88" s="58">
        <v>2100</v>
      </c>
      <c r="O88" s="58">
        <v>40</v>
      </c>
      <c r="P88" s="58">
        <v>20000</v>
      </c>
      <c r="Q88" s="67"/>
    </row>
    <row r="89" spans="1:17" ht="15.75" x14ac:dyDescent="0.25">
      <c r="A89" s="45" t="s">
        <v>108</v>
      </c>
      <c r="B89" s="66">
        <v>35580</v>
      </c>
      <c r="C89" s="66">
        <v>35684</v>
      </c>
      <c r="D89" s="6">
        <f t="shared" si="17"/>
        <v>104</v>
      </c>
      <c r="E89" s="56">
        <f t="shared" si="10"/>
        <v>155000</v>
      </c>
      <c r="F89" s="56">
        <f t="shared" si="11"/>
        <v>16000</v>
      </c>
      <c r="G89" s="66">
        <v>326</v>
      </c>
      <c r="H89" s="66">
        <v>340</v>
      </c>
      <c r="I89" s="57">
        <f t="shared" si="12"/>
        <v>14</v>
      </c>
      <c r="J89" s="58">
        <f t="shared" si="13"/>
        <v>14</v>
      </c>
      <c r="K89" s="59">
        <f t="shared" si="14"/>
        <v>0</v>
      </c>
      <c r="L89" s="50">
        <f t="shared" si="15"/>
        <v>84000</v>
      </c>
      <c r="M89" s="52">
        <f t="shared" si="16"/>
        <v>255000</v>
      </c>
      <c r="N89" s="58">
        <v>2100</v>
      </c>
      <c r="O89" s="58">
        <v>16</v>
      </c>
      <c r="P89" s="58">
        <v>25000</v>
      </c>
      <c r="Q89" s="67"/>
    </row>
    <row r="90" spans="1:17" ht="15.75" x14ac:dyDescent="0.25">
      <c r="A90" s="45" t="s">
        <v>109</v>
      </c>
      <c r="B90" s="66">
        <v>35592</v>
      </c>
      <c r="C90" s="66">
        <v>35754</v>
      </c>
      <c r="D90" s="6">
        <f t="shared" si="17"/>
        <v>162</v>
      </c>
      <c r="E90" s="56">
        <f t="shared" si="10"/>
        <v>243000</v>
      </c>
      <c r="F90" s="56">
        <f t="shared" si="11"/>
        <v>24000</v>
      </c>
      <c r="G90" s="66">
        <v>1910</v>
      </c>
      <c r="H90" s="66">
        <v>1933</v>
      </c>
      <c r="I90" s="57">
        <f t="shared" si="12"/>
        <v>23</v>
      </c>
      <c r="J90" s="58">
        <f>IF(I90&lt;=32,I90,32)</f>
        <v>23</v>
      </c>
      <c r="K90" s="59">
        <f t="shared" si="14"/>
        <v>0</v>
      </c>
      <c r="L90" s="50">
        <f t="shared" si="15"/>
        <v>138000</v>
      </c>
      <c r="M90" s="52">
        <f>ROUND(E90+F90+L90,-3)</f>
        <v>405000</v>
      </c>
      <c r="N90" s="58">
        <v>2100</v>
      </c>
      <c r="O90" s="58">
        <v>3</v>
      </c>
      <c r="P90" s="58">
        <v>50000</v>
      </c>
      <c r="Q90" s="67"/>
    </row>
    <row r="91" spans="1:17" ht="15.75" x14ac:dyDescent="0.25">
      <c r="A91" s="45" t="s">
        <v>110</v>
      </c>
      <c r="B91" s="66">
        <v>27973</v>
      </c>
      <c r="C91" s="66">
        <v>28093</v>
      </c>
      <c r="D91" s="6">
        <f t="shared" si="17"/>
        <v>120</v>
      </c>
      <c r="E91" s="56">
        <f t="shared" si="10"/>
        <v>179000</v>
      </c>
      <c r="F91" s="56">
        <f t="shared" si="11"/>
        <v>18000</v>
      </c>
      <c r="G91" s="55">
        <v>1052</v>
      </c>
      <c r="H91" s="55">
        <v>1079</v>
      </c>
      <c r="I91" s="57">
        <f t="shared" si="12"/>
        <v>27</v>
      </c>
      <c r="J91" s="58">
        <f t="shared" si="13"/>
        <v>27</v>
      </c>
      <c r="K91" s="59">
        <f t="shared" si="14"/>
        <v>0</v>
      </c>
      <c r="L91" s="50">
        <f t="shared" si="15"/>
        <v>162000</v>
      </c>
      <c r="M91" s="52">
        <f t="shared" ref="M91:M94" si="18">ROUND(E91+F91+L91,-3)</f>
        <v>359000</v>
      </c>
      <c r="N91" s="58">
        <v>2100</v>
      </c>
      <c r="O91" s="58">
        <v>26</v>
      </c>
      <c r="P91" s="58">
        <v>10000</v>
      </c>
      <c r="Q91" s="67"/>
    </row>
    <row r="92" spans="1:17" ht="15.75" x14ac:dyDescent="0.25">
      <c r="A92" s="45" t="s">
        <v>111</v>
      </c>
      <c r="B92" s="66">
        <v>35267</v>
      </c>
      <c r="C92" s="66">
        <v>35374</v>
      </c>
      <c r="D92" s="6">
        <f t="shared" si="17"/>
        <v>107</v>
      </c>
      <c r="E92" s="56">
        <f t="shared" si="10"/>
        <v>159000</v>
      </c>
      <c r="F92" s="56">
        <f t="shared" si="11"/>
        <v>16000</v>
      </c>
      <c r="G92" s="66">
        <v>6794</v>
      </c>
      <c r="H92" s="66">
        <v>6815</v>
      </c>
      <c r="I92" s="57">
        <f t="shared" si="12"/>
        <v>21</v>
      </c>
      <c r="J92" s="58">
        <f t="shared" si="13"/>
        <v>21</v>
      </c>
      <c r="K92" s="59">
        <f t="shared" si="14"/>
        <v>0</v>
      </c>
      <c r="L92" s="50">
        <f t="shared" si="15"/>
        <v>126000</v>
      </c>
      <c r="M92" s="52">
        <f t="shared" si="18"/>
        <v>301000</v>
      </c>
      <c r="N92" s="58">
        <v>2100</v>
      </c>
      <c r="O92" s="58">
        <v>19</v>
      </c>
      <c r="P92" s="58"/>
      <c r="Q92" s="67"/>
    </row>
    <row r="93" spans="1:17" ht="15.75" x14ac:dyDescent="0.25">
      <c r="A93" s="45" t="s">
        <v>112</v>
      </c>
      <c r="B93" s="66">
        <v>27599</v>
      </c>
      <c r="C93" s="66">
        <v>27684</v>
      </c>
      <c r="D93" s="6">
        <f t="shared" si="17"/>
        <v>85</v>
      </c>
      <c r="E93" s="56">
        <f t="shared" si="10"/>
        <v>126000</v>
      </c>
      <c r="F93" s="56">
        <f t="shared" si="11"/>
        <v>13000</v>
      </c>
      <c r="G93" s="66">
        <v>84</v>
      </c>
      <c r="H93" s="66">
        <v>97</v>
      </c>
      <c r="I93" s="57">
        <f t="shared" si="12"/>
        <v>13</v>
      </c>
      <c r="J93" s="58">
        <v>12</v>
      </c>
      <c r="K93" s="59">
        <f t="shared" si="14"/>
        <v>0</v>
      </c>
      <c r="L93" s="50">
        <f t="shared" si="15"/>
        <v>72000</v>
      </c>
      <c r="M93" s="52">
        <f t="shared" si="18"/>
        <v>211000</v>
      </c>
      <c r="N93" s="58">
        <v>2100</v>
      </c>
      <c r="O93" s="58">
        <v>20</v>
      </c>
      <c r="P93" s="58"/>
      <c r="Q93" s="67"/>
    </row>
    <row r="94" spans="1:17" ht="15.75" x14ac:dyDescent="0.25">
      <c r="A94" s="45" t="s">
        <v>113</v>
      </c>
      <c r="B94" s="46">
        <v>31166</v>
      </c>
      <c r="C94" s="46">
        <v>31257</v>
      </c>
      <c r="D94" s="5">
        <f t="shared" si="17"/>
        <v>91</v>
      </c>
      <c r="E94" s="47">
        <f t="shared" si="10"/>
        <v>135000</v>
      </c>
      <c r="F94" s="47">
        <f t="shared" si="11"/>
        <v>14000</v>
      </c>
      <c r="G94" s="46">
        <v>3705</v>
      </c>
      <c r="H94" s="46">
        <v>3715</v>
      </c>
      <c r="I94" s="57">
        <f t="shared" si="12"/>
        <v>10</v>
      </c>
      <c r="J94" s="50">
        <f t="shared" si="13"/>
        <v>10</v>
      </c>
      <c r="K94" s="51">
        <f t="shared" si="14"/>
        <v>0</v>
      </c>
      <c r="L94" s="50">
        <f t="shared" si="15"/>
        <v>60000</v>
      </c>
      <c r="M94" s="52">
        <f t="shared" si="18"/>
        <v>209000</v>
      </c>
      <c r="N94" s="50">
        <v>2100</v>
      </c>
      <c r="O94" s="50">
        <v>51</v>
      </c>
      <c r="P94" s="50">
        <v>10000</v>
      </c>
      <c r="Q94" s="53"/>
    </row>
    <row r="95" spans="1:17" ht="15.75" x14ac:dyDescent="0.25">
      <c r="A95" s="155" t="s">
        <v>114</v>
      </c>
      <c r="B95" s="156"/>
      <c r="C95" s="157"/>
      <c r="D95" s="5">
        <f>SUM(D15:D94)</f>
        <v>8098</v>
      </c>
      <c r="E95" s="47">
        <f>SUM(E15:E94)</f>
        <v>12107000</v>
      </c>
      <c r="F95" s="47">
        <f>SUM(F15:F94)</f>
        <v>1216000</v>
      </c>
      <c r="G95" s="46"/>
      <c r="H95" s="46"/>
      <c r="I95" s="49">
        <f>SUM(I15:I94)</f>
        <v>1481</v>
      </c>
      <c r="J95" s="50">
        <f>SUM(J15:J94)</f>
        <v>1461</v>
      </c>
      <c r="K95" s="51">
        <f>SUM(K15:K94)</f>
        <v>19</v>
      </c>
      <c r="L95" s="50">
        <f>SUM(L15:L94)</f>
        <v>9013000</v>
      </c>
      <c r="M95" s="52">
        <f>SUM(M15:M94)</f>
        <v>22336000</v>
      </c>
      <c r="N95" s="50"/>
      <c r="O95" s="50"/>
      <c r="P95" s="50"/>
      <c r="Q95" s="68"/>
    </row>
    <row r="96" spans="1:17" ht="19.5" x14ac:dyDescent="0.25">
      <c r="A96" s="69" t="s">
        <v>122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.75" x14ac:dyDescent="0.3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8" t="s">
        <v>121</v>
      </c>
      <c r="L97" s="158"/>
      <c r="M97" s="158"/>
      <c r="N97" s="158"/>
      <c r="O97" s="158"/>
      <c r="P97" s="158"/>
      <c r="Q97" s="158"/>
    </row>
    <row r="98" spans="1:17" ht="18.75" x14ac:dyDescent="0.3">
      <c r="A98" s="75"/>
      <c r="B98" s="159" t="s">
        <v>115</v>
      </c>
      <c r="C98" s="159"/>
      <c r="D98" s="159"/>
      <c r="E98" s="78"/>
      <c r="F98" s="79"/>
      <c r="G98" s="79"/>
      <c r="H98" s="79"/>
      <c r="I98" s="80"/>
      <c r="J98" s="81"/>
      <c r="K98" s="159" t="s">
        <v>116</v>
      </c>
      <c r="L98" s="159"/>
      <c r="M98" s="159"/>
      <c r="N98" s="159"/>
      <c r="O98" s="159"/>
      <c r="P98" s="159"/>
      <c r="Q98" s="159"/>
    </row>
    <row r="99" spans="1:17" ht="18.75" x14ac:dyDescent="0.3">
      <c r="A99" s="104"/>
      <c r="B99" s="19"/>
      <c r="C99" s="75"/>
      <c r="D99" s="7"/>
      <c r="E99" s="104"/>
      <c r="F99" s="109"/>
      <c r="G99" s="19"/>
      <c r="H99" s="83"/>
      <c r="I99" s="84"/>
      <c r="J99" s="85"/>
      <c r="K99" s="86"/>
      <c r="L99" s="104"/>
      <c r="M99" s="102"/>
      <c r="N99" s="104"/>
      <c r="O99" s="104"/>
      <c r="P99" s="104"/>
      <c r="Q99" s="23"/>
    </row>
    <row r="100" spans="1:17" ht="18.75" x14ac:dyDescent="0.3">
      <c r="A100" s="104"/>
      <c r="B100" s="19"/>
      <c r="C100" s="75"/>
      <c r="D100" s="7"/>
      <c r="E100" s="109"/>
      <c r="F100" s="109"/>
      <c r="G100" s="87"/>
      <c r="H100" s="87"/>
      <c r="I100" s="84"/>
      <c r="J100" s="88"/>
      <c r="K100" s="109"/>
      <c r="L100" s="104"/>
      <c r="M100" s="102"/>
      <c r="N100" s="104"/>
      <c r="O100" s="104"/>
      <c r="P100" s="104"/>
      <c r="Q100" s="23"/>
    </row>
    <row r="101" spans="1:17" ht="15.75" x14ac:dyDescent="0.25">
      <c r="A101" s="108"/>
      <c r="B101" s="160"/>
      <c r="C101" s="160"/>
      <c r="D101" s="7"/>
      <c r="E101" s="161"/>
      <c r="F101" s="161"/>
      <c r="G101" s="152"/>
      <c r="H101" s="152"/>
      <c r="I101" s="152"/>
      <c r="J101" s="152"/>
      <c r="K101" s="160"/>
      <c r="L101" s="160"/>
      <c r="M101" s="160"/>
      <c r="N101" s="160"/>
      <c r="O101" s="160"/>
      <c r="P101" s="160"/>
      <c r="Q101" s="160"/>
    </row>
    <row r="102" spans="1:17" ht="18.75" x14ac:dyDescent="0.3">
      <c r="A102" s="104"/>
      <c r="B102" s="90"/>
      <c r="C102" s="91"/>
      <c r="D102" s="8"/>
      <c r="E102" s="104"/>
      <c r="F102" s="104"/>
      <c r="G102" s="90"/>
      <c r="H102" s="92"/>
      <c r="I102" s="93"/>
      <c r="J102" s="94"/>
      <c r="K102" s="95"/>
      <c r="L102" s="104"/>
      <c r="M102" s="102"/>
      <c r="N102" s="104"/>
      <c r="O102" s="104"/>
      <c r="P102" s="104"/>
      <c r="Q102" s="96"/>
    </row>
    <row r="103" spans="1:17" ht="15.75" x14ac:dyDescent="0.25">
      <c r="A103" s="104"/>
      <c r="B103" s="151"/>
      <c r="C103" s="151"/>
      <c r="D103" s="151"/>
      <c r="E103" s="104"/>
      <c r="F103" s="104"/>
      <c r="G103" s="90"/>
      <c r="H103" s="92"/>
      <c r="I103" s="93"/>
      <c r="J103" s="94"/>
      <c r="K103" s="95"/>
      <c r="L103" s="152"/>
      <c r="M103" s="152"/>
      <c r="N103" s="152"/>
      <c r="O103" s="152"/>
      <c r="P103" s="152"/>
      <c r="Q103" s="152"/>
    </row>
  </sheetData>
  <autoFilter ref="A13:Q98"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2">
    <mergeCell ref="A9:M9"/>
    <mergeCell ref="A1:F1"/>
    <mergeCell ref="A2:F2"/>
    <mergeCell ref="A3:Q3"/>
    <mergeCell ref="A4:Q4"/>
    <mergeCell ref="A6:D6"/>
    <mergeCell ref="A10:M10"/>
    <mergeCell ref="A11:M11"/>
    <mergeCell ref="A13:A14"/>
    <mergeCell ref="B13:F13"/>
    <mergeCell ref="G13:L13"/>
    <mergeCell ref="M13:M14"/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73" workbookViewId="0">
      <selection activeCell="C40" sqref="C40"/>
    </sheetView>
  </sheetViews>
  <sheetFormatPr defaultRowHeight="14.25" x14ac:dyDescent="0.2"/>
  <cols>
    <col min="1" max="1" width="8.875" customWidth="1"/>
    <col min="2" max="2" width="7.375" customWidth="1"/>
    <col min="3" max="3" width="8" customWidth="1"/>
    <col min="4" max="4" width="7.875" customWidth="1"/>
    <col min="5" max="5" width="10.625" customWidth="1"/>
    <col min="6" max="6" width="9.375" bestFit="1" customWidth="1"/>
    <col min="7" max="7" width="7.375" customWidth="1"/>
    <col min="8" max="8" width="6.875" customWidth="1"/>
    <col min="9" max="9" width="6.75" customWidth="1"/>
    <col min="10" max="10" width="6.125" customWidth="1"/>
    <col min="11" max="11" width="6.875" customWidth="1"/>
    <col min="12" max="12" width="10.375" customWidth="1"/>
    <col min="13" max="13" width="11" style="111" customWidth="1"/>
    <col min="14" max="14" width="0.625" hidden="1" customWidth="1"/>
    <col min="15" max="15" width="9" hidden="1" customWidth="1"/>
    <col min="16" max="16" width="2.125" hidden="1" customWidth="1"/>
    <col min="17" max="17" width="12.375" customWidth="1"/>
  </cols>
  <sheetData>
    <row r="1" spans="1:17" ht="16.5" x14ac:dyDescent="0.25">
      <c r="A1" s="168" t="s">
        <v>0</v>
      </c>
      <c r="B1" s="168"/>
      <c r="C1" s="168"/>
      <c r="D1" s="168"/>
      <c r="E1" s="168"/>
      <c r="F1" s="168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5" x14ac:dyDescent="0.25">
      <c r="A2" s="169" t="s">
        <v>1</v>
      </c>
      <c r="B2" s="169"/>
      <c r="C2" s="169"/>
      <c r="D2" s="169"/>
      <c r="E2" s="169"/>
      <c r="F2" s="169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25" x14ac:dyDescent="0.3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8.75" x14ac:dyDescent="0.3">
      <c r="A4" s="159" t="s">
        <v>123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8.75" x14ac:dyDescent="0.3">
      <c r="A5" s="115"/>
      <c r="B5" s="19"/>
      <c r="C5" s="112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8.75" x14ac:dyDescent="0.3">
      <c r="A6" s="168" t="s">
        <v>3</v>
      </c>
      <c r="B6" s="168"/>
      <c r="C6" s="168"/>
      <c r="D6" s="168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.75" x14ac:dyDescent="0.3">
      <c r="A7" s="115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.75" x14ac:dyDescent="0.3">
      <c r="A8" s="115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5" x14ac:dyDescent="0.25">
      <c r="A9" s="162" t="s">
        <v>19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9"/>
      <c r="O9" s="9"/>
      <c r="P9" s="9"/>
      <c r="Q9" s="15"/>
    </row>
    <row r="10" spans="1:17" ht="16.5" x14ac:dyDescent="0.25">
      <c r="A10" s="162" t="s">
        <v>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4"/>
      <c r="O10" s="14"/>
      <c r="P10" s="14"/>
      <c r="Q10" s="15"/>
    </row>
    <row r="11" spans="1:17" ht="19.5" x14ac:dyDescent="0.25">
      <c r="A11" s="163" t="s">
        <v>21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29"/>
      <c r="O11" s="29"/>
      <c r="P11" s="29"/>
      <c r="Q11" s="15"/>
    </row>
    <row r="12" spans="1:17" ht="18.75" x14ac:dyDescent="0.3">
      <c r="A12" s="115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75" x14ac:dyDescent="0.2">
      <c r="A13" s="164" t="s">
        <v>22</v>
      </c>
      <c r="B13" s="155" t="s">
        <v>23</v>
      </c>
      <c r="C13" s="156"/>
      <c r="D13" s="156"/>
      <c r="E13" s="156"/>
      <c r="F13" s="157"/>
      <c r="G13" s="155" t="s">
        <v>24</v>
      </c>
      <c r="H13" s="156"/>
      <c r="I13" s="156"/>
      <c r="J13" s="156"/>
      <c r="K13" s="156"/>
      <c r="L13" s="157"/>
      <c r="M13" s="166" t="s">
        <v>25</v>
      </c>
      <c r="N13" s="36"/>
      <c r="O13" s="36"/>
      <c r="P13" s="36"/>
      <c r="Q13" s="153" t="s">
        <v>26</v>
      </c>
    </row>
    <row r="14" spans="1:17" ht="47.25" x14ac:dyDescent="0.2">
      <c r="A14" s="165"/>
      <c r="B14" s="37" t="s">
        <v>27</v>
      </c>
      <c r="C14" s="38" t="s">
        <v>28</v>
      </c>
      <c r="D14" s="1" t="s">
        <v>29</v>
      </c>
      <c r="E14" s="114" t="s">
        <v>30</v>
      </c>
      <c r="F14" s="116" t="s">
        <v>31</v>
      </c>
      <c r="G14" s="113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13" t="s">
        <v>30</v>
      </c>
      <c r="M14" s="167"/>
      <c r="N14" s="44"/>
      <c r="O14" s="44"/>
      <c r="P14" s="44"/>
      <c r="Q14" s="154"/>
    </row>
    <row r="15" spans="1:17" ht="15.75" x14ac:dyDescent="0.25">
      <c r="A15" s="45" t="s">
        <v>34</v>
      </c>
      <c r="B15" s="46">
        <v>28514</v>
      </c>
      <c r="C15" s="46">
        <v>28683</v>
      </c>
      <c r="D15" s="5">
        <f t="shared" ref="D15:D78" si="0">C15-B15</f>
        <v>169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254000</v>
      </c>
      <c r="F15" s="47">
        <f>ROUND(E15*10%,-3)</f>
        <v>25000</v>
      </c>
      <c r="G15" s="48">
        <v>7343</v>
      </c>
      <c r="H15" s="48">
        <v>7386</v>
      </c>
      <c r="I15" s="49">
        <f t="shared" ref="I15:I79" si="1">H15-G15</f>
        <v>43</v>
      </c>
      <c r="J15" s="50">
        <f>IF(I15&lt;=32,I15,32)</f>
        <v>32</v>
      </c>
      <c r="K15" s="51">
        <f>IF(I15&gt;32,I15-32,0)</f>
        <v>11</v>
      </c>
      <c r="L15" s="50">
        <f>ROUND((J15*6000+K15*13000),-3)</f>
        <v>335000</v>
      </c>
      <c r="M15" s="52">
        <f>ROUND(E15+F15+L15,-3)</f>
        <v>614000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75" x14ac:dyDescent="0.25">
      <c r="A16" s="45" t="s">
        <v>35</v>
      </c>
      <c r="B16" s="46">
        <v>33454</v>
      </c>
      <c r="C16" s="46">
        <v>33618</v>
      </c>
      <c r="D16" s="5">
        <f t="shared" si="0"/>
        <v>164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247000</v>
      </c>
      <c r="F16" s="47">
        <f t="shared" ref="F16:F79" si="3">ROUND(E16*10%,-3)</f>
        <v>25000</v>
      </c>
      <c r="G16" s="46">
        <v>362</v>
      </c>
      <c r="H16" s="46">
        <v>392</v>
      </c>
      <c r="I16" s="49">
        <f t="shared" si="1"/>
        <v>30</v>
      </c>
      <c r="J16" s="50">
        <f t="shared" ref="J16:J79" si="4">IF(I16&lt;=32,I16,32)</f>
        <v>30</v>
      </c>
      <c r="K16" s="51">
        <f t="shared" ref="K16:K79" si="5">IF(I16&gt;32,I16-32,0)</f>
        <v>0</v>
      </c>
      <c r="L16" s="50">
        <f t="shared" ref="L16:L79" si="6">ROUND((J16*6000+K16*13000),-3)</f>
        <v>180000</v>
      </c>
      <c r="M16" s="52">
        <f>ROUND(E16+F16+L16,-3)</f>
        <v>452000</v>
      </c>
      <c r="N16" s="50">
        <v>2100</v>
      </c>
      <c r="O16" s="50">
        <v>18</v>
      </c>
      <c r="P16" s="50">
        <v>65000</v>
      </c>
      <c r="Q16" s="53"/>
    </row>
    <row r="17" spans="1:17" ht="15.75" x14ac:dyDescent="0.25">
      <c r="A17" s="54" t="s">
        <v>36</v>
      </c>
      <c r="B17" s="55">
        <v>35423</v>
      </c>
      <c r="C17" s="55">
        <v>35584</v>
      </c>
      <c r="D17" s="6">
        <f t="shared" si="0"/>
        <v>161</v>
      </c>
      <c r="E17" s="47">
        <f t="shared" si="2"/>
        <v>242000</v>
      </c>
      <c r="F17" s="56">
        <f t="shared" si="3"/>
        <v>24000</v>
      </c>
      <c r="G17" s="55">
        <v>64</v>
      </c>
      <c r="H17" s="55">
        <v>105</v>
      </c>
      <c r="I17" s="57">
        <f t="shared" si="1"/>
        <v>41</v>
      </c>
      <c r="J17" s="58">
        <f t="shared" si="4"/>
        <v>32</v>
      </c>
      <c r="K17" s="59">
        <f t="shared" si="5"/>
        <v>9</v>
      </c>
      <c r="L17" s="50">
        <f t="shared" si="6"/>
        <v>309000</v>
      </c>
      <c r="M17" s="52">
        <f t="shared" ref="M17:M80" si="7">ROUND(E17+F17+L17,-3)</f>
        <v>575000</v>
      </c>
      <c r="N17" s="58">
        <v>2100</v>
      </c>
      <c r="O17" s="58">
        <v>52</v>
      </c>
      <c r="P17" s="58">
        <v>35000</v>
      </c>
      <c r="Q17" s="60"/>
    </row>
    <row r="18" spans="1:17" ht="15.75" x14ac:dyDescent="0.25">
      <c r="A18" s="54" t="s">
        <v>37</v>
      </c>
      <c r="B18" s="55">
        <v>444</v>
      </c>
      <c r="C18" s="55">
        <v>575</v>
      </c>
      <c r="D18" s="6">
        <f t="shared" si="0"/>
        <v>131</v>
      </c>
      <c r="E18" s="56">
        <f t="shared" si="2"/>
        <v>196000</v>
      </c>
      <c r="F18" s="56">
        <f t="shared" si="3"/>
        <v>20000</v>
      </c>
      <c r="G18" s="55">
        <v>117</v>
      </c>
      <c r="H18" s="55">
        <v>144</v>
      </c>
      <c r="I18" s="57">
        <f t="shared" si="1"/>
        <v>27</v>
      </c>
      <c r="J18" s="58">
        <f t="shared" si="4"/>
        <v>27</v>
      </c>
      <c r="K18" s="59">
        <f t="shared" si="5"/>
        <v>0</v>
      </c>
      <c r="L18" s="50">
        <f t="shared" si="6"/>
        <v>162000</v>
      </c>
      <c r="M18" s="52">
        <f t="shared" si="7"/>
        <v>378000</v>
      </c>
      <c r="N18" s="58">
        <v>2100</v>
      </c>
      <c r="O18" s="58">
        <v>34</v>
      </c>
      <c r="P18" s="58">
        <v>10000</v>
      </c>
      <c r="Q18" s="60"/>
    </row>
    <row r="19" spans="1:17" ht="15.75" x14ac:dyDescent="0.25">
      <c r="A19" s="54" t="s">
        <v>38</v>
      </c>
      <c r="B19" s="55">
        <v>10693</v>
      </c>
      <c r="C19" s="55">
        <v>10821</v>
      </c>
      <c r="D19" s="6">
        <f t="shared" si="0"/>
        <v>128</v>
      </c>
      <c r="E19" s="56">
        <f t="shared" si="2"/>
        <v>191000</v>
      </c>
      <c r="F19" s="56">
        <f t="shared" si="3"/>
        <v>19000</v>
      </c>
      <c r="G19" s="55">
        <v>8121</v>
      </c>
      <c r="H19" s="55">
        <v>8154</v>
      </c>
      <c r="I19" s="57">
        <f t="shared" si="1"/>
        <v>33</v>
      </c>
      <c r="J19" s="58">
        <f t="shared" si="4"/>
        <v>32</v>
      </c>
      <c r="K19" s="59">
        <f t="shared" si="5"/>
        <v>1</v>
      </c>
      <c r="L19" s="50">
        <f t="shared" si="6"/>
        <v>205000</v>
      </c>
      <c r="M19" s="52">
        <f t="shared" si="7"/>
        <v>415000</v>
      </c>
      <c r="N19" s="58">
        <v>2100</v>
      </c>
      <c r="O19" s="58">
        <v>16</v>
      </c>
      <c r="P19" s="58">
        <v>35000</v>
      </c>
      <c r="Q19" s="60"/>
    </row>
    <row r="20" spans="1:17" ht="15.75" x14ac:dyDescent="0.25">
      <c r="A20" s="54" t="s">
        <v>39</v>
      </c>
      <c r="B20" s="55">
        <v>29692</v>
      </c>
      <c r="C20" s="55">
        <v>29836</v>
      </c>
      <c r="D20" s="6">
        <f t="shared" si="0"/>
        <v>144</v>
      </c>
      <c r="E20" s="56">
        <f t="shared" si="2"/>
        <v>216000</v>
      </c>
      <c r="F20" s="56">
        <f t="shared" si="3"/>
        <v>22000</v>
      </c>
      <c r="G20" s="55">
        <v>2416</v>
      </c>
      <c r="H20" s="55">
        <v>2441</v>
      </c>
      <c r="I20" s="57">
        <f t="shared" si="1"/>
        <v>25</v>
      </c>
      <c r="J20" s="58">
        <f t="shared" si="4"/>
        <v>25</v>
      </c>
      <c r="K20" s="59">
        <f t="shared" si="5"/>
        <v>0</v>
      </c>
      <c r="L20" s="50">
        <f t="shared" si="6"/>
        <v>150000</v>
      </c>
      <c r="M20" s="52">
        <f t="shared" si="7"/>
        <v>388000</v>
      </c>
      <c r="N20" s="58">
        <v>2100</v>
      </c>
      <c r="O20" s="58">
        <v>67</v>
      </c>
      <c r="P20" s="58">
        <v>60000</v>
      </c>
      <c r="Q20" s="60"/>
    </row>
    <row r="21" spans="1:17" ht="15.75" x14ac:dyDescent="0.25">
      <c r="A21" s="54" t="s">
        <v>40</v>
      </c>
      <c r="B21" s="55">
        <v>30154</v>
      </c>
      <c r="C21" s="55">
        <v>30272</v>
      </c>
      <c r="D21" s="6">
        <f t="shared" si="0"/>
        <v>118</v>
      </c>
      <c r="E21" s="56">
        <f t="shared" si="2"/>
        <v>176000</v>
      </c>
      <c r="F21" s="56">
        <f t="shared" si="3"/>
        <v>18000</v>
      </c>
      <c r="G21" s="55">
        <v>438</v>
      </c>
      <c r="H21" s="55">
        <v>463</v>
      </c>
      <c r="I21" s="57">
        <f t="shared" si="1"/>
        <v>25</v>
      </c>
      <c r="J21" s="58">
        <f t="shared" si="4"/>
        <v>25</v>
      </c>
      <c r="K21" s="59">
        <f t="shared" si="5"/>
        <v>0</v>
      </c>
      <c r="L21" s="50">
        <f t="shared" si="6"/>
        <v>150000</v>
      </c>
      <c r="M21" s="52">
        <f t="shared" si="7"/>
        <v>344000</v>
      </c>
      <c r="N21" s="58">
        <v>2100</v>
      </c>
      <c r="O21" s="58">
        <v>33</v>
      </c>
      <c r="P21" s="58">
        <v>30000</v>
      </c>
      <c r="Q21" s="60"/>
    </row>
    <row r="22" spans="1:17" ht="15.75" x14ac:dyDescent="0.25">
      <c r="A22" s="54" t="s">
        <v>41</v>
      </c>
      <c r="B22" s="55">
        <v>30578</v>
      </c>
      <c r="C22" s="55">
        <v>30694</v>
      </c>
      <c r="D22" s="6">
        <f t="shared" si="0"/>
        <v>116</v>
      </c>
      <c r="E22" s="56">
        <f t="shared" si="2"/>
        <v>173000</v>
      </c>
      <c r="F22" s="56">
        <f t="shared" si="3"/>
        <v>17000</v>
      </c>
      <c r="G22" s="55">
        <v>1872</v>
      </c>
      <c r="H22" s="55">
        <v>1905</v>
      </c>
      <c r="I22" s="57">
        <f t="shared" si="1"/>
        <v>33</v>
      </c>
      <c r="J22" s="58">
        <f t="shared" si="4"/>
        <v>32</v>
      </c>
      <c r="K22" s="59">
        <f t="shared" si="5"/>
        <v>1</v>
      </c>
      <c r="L22" s="50">
        <f t="shared" si="6"/>
        <v>205000</v>
      </c>
      <c r="M22" s="52">
        <f t="shared" si="7"/>
        <v>395000</v>
      </c>
      <c r="N22" s="58">
        <v>2100</v>
      </c>
      <c r="O22" s="58">
        <v>11</v>
      </c>
      <c r="P22" s="58">
        <v>15000</v>
      </c>
      <c r="Q22" s="60"/>
    </row>
    <row r="23" spans="1:17" ht="15.75" x14ac:dyDescent="0.25">
      <c r="A23" s="54" t="s">
        <v>42</v>
      </c>
      <c r="B23" s="55">
        <v>32177</v>
      </c>
      <c r="C23" s="55">
        <v>32325</v>
      </c>
      <c r="D23" s="6">
        <f t="shared" si="0"/>
        <v>148</v>
      </c>
      <c r="E23" s="56">
        <f t="shared" si="2"/>
        <v>222000</v>
      </c>
      <c r="F23" s="56">
        <f t="shared" si="3"/>
        <v>22000</v>
      </c>
      <c r="G23" s="55">
        <v>1182</v>
      </c>
      <c r="H23" s="55">
        <v>1204</v>
      </c>
      <c r="I23" s="57">
        <f t="shared" si="1"/>
        <v>22</v>
      </c>
      <c r="J23" s="58">
        <f t="shared" si="4"/>
        <v>22</v>
      </c>
      <c r="K23" s="59">
        <f t="shared" si="5"/>
        <v>0</v>
      </c>
      <c r="L23" s="50">
        <f t="shared" si="6"/>
        <v>132000</v>
      </c>
      <c r="M23" s="52">
        <f t="shared" si="7"/>
        <v>376000</v>
      </c>
      <c r="N23" s="58">
        <v>2100</v>
      </c>
      <c r="O23" s="58">
        <v>11</v>
      </c>
      <c r="P23" s="58">
        <v>30000</v>
      </c>
      <c r="Q23" s="60"/>
    </row>
    <row r="24" spans="1:17" ht="15.75" x14ac:dyDescent="0.25">
      <c r="A24" s="54" t="s">
        <v>43</v>
      </c>
      <c r="B24" s="55">
        <v>35082</v>
      </c>
      <c r="C24" s="55">
        <v>35249</v>
      </c>
      <c r="D24" s="6">
        <f t="shared" si="0"/>
        <v>167</v>
      </c>
      <c r="E24" s="56">
        <f t="shared" si="2"/>
        <v>251000</v>
      </c>
      <c r="F24" s="56">
        <f t="shared" si="3"/>
        <v>25000</v>
      </c>
      <c r="G24" s="55">
        <v>2309</v>
      </c>
      <c r="H24" s="55">
        <v>2336</v>
      </c>
      <c r="I24" s="57">
        <f t="shared" si="1"/>
        <v>27</v>
      </c>
      <c r="J24" s="58">
        <f t="shared" si="4"/>
        <v>27</v>
      </c>
      <c r="K24" s="59">
        <f t="shared" si="5"/>
        <v>0</v>
      </c>
      <c r="L24" s="50">
        <f t="shared" si="6"/>
        <v>162000</v>
      </c>
      <c r="M24" s="52">
        <f t="shared" si="7"/>
        <v>438000</v>
      </c>
      <c r="N24" s="58">
        <v>2100</v>
      </c>
      <c r="O24" s="58">
        <v>28</v>
      </c>
      <c r="P24" s="58">
        <v>20000</v>
      </c>
      <c r="Q24" s="60"/>
    </row>
    <row r="25" spans="1:17" ht="15.75" x14ac:dyDescent="0.25">
      <c r="A25" s="54" t="s">
        <v>44</v>
      </c>
      <c r="B25" s="55">
        <v>33233</v>
      </c>
      <c r="C25" s="55">
        <v>33355</v>
      </c>
      <c r="D25" s="6">
        <f t="shared" si="0"/>
        <v>122</v>
      </c>
      <c r="E25" s="56">
        <f t="shared" si="2"/>
        <v>182000</v>
      </c>
      <c r="F25" s="56">
        <f t="shared" si="3"/>
        <v>18000</v>
      </c>
      <c r="G25" s="55">
        <v>111</v>
      </c>
      <c r="H25" s="55">
        <v>133</v>
      </c>
      <c r="I25" s="57">
        <f t="shared" si="1"/>
        <v>22</v>
      </c>
      <c r="J25" s="58">
        <f t="shared" si="4"/>
        <v>22</v>
      </c>
      <c r="K25" s="59">
        <f t="shared" si="5"/>
        <v>0</v>
      </c>
      <c r="L25" s="50">
        <f t="shared" si="6"/>
        <v>132000</v>
      </c>
      <c r="M25" s="52">
        <f t="shared" si="7"/>
        <v>332000</v>
      </c>
      <c r="N25" s="58">
        <v>2100</v>
      </c>
      <c r="O25" s="58">
        <v>3</v>
      </c>
      <c r="P25" s="58">
        <v>25000</v>
      </c>
      <c r="Q25" s="60"/>
    </row>
    <row r="26" spans="1:17" ht="15.75" x14ac:dyDescent="0.25">
      <c r="A26" s="54" t="s">
        <v>45</v>
      </c>
      <c r="B26" s="55">
        <v>32612</v>
      </c>
      <c r="C26" s="55">
        <v>32734</v>
      </c>
      <c r="D26" s="6">
        <f t="shared" si="0"/>
        <v>122</v>
      </c>
      <c r="E26" s="56">
        <f t="shared" si="2"/>
        <v>182000</v>
      </c>
      <c r="F26" s="56">
        <f t="shared" si="3"/>
        <v>18000</v>
      </c>
      <c r="G26" s="55">
        <v>5083</v>
      </c>
      <c r="H26" s="55">
        <v>5096</v>
      </c>
      <c r="I26" s="57">
        <f t="shared" si="1"/>
        <v>13</v>
      </c>
      <c r="J26" s="58">
        <f t="shared" si="4"/>
        <v>13</v>
      </c>
      <c r="K26" s="59">
        <f t="shared" si="5"/>
        <v>0</v>
      </c>
      <c r="L26" s="50">
        <f t="shared" si="6"/>
        <v>78000</v>
      </c>
      <c r="M26" s="52">
        <f t="shared" si="7"/>
        <v>278000</v>
      </c>
      <c r="N26" s="58">
        <v>2100</v>
      </c>
      <c r="O26" s="58">
        <v>44</v>
      </c>
      <c r="P26" s="58">
        <v>25000</v>
      </c>
      <c r="Q26" s="60"/>
    </row>
    <row r="27" spans="1:17" ht="15.75" x14ac:dyDescent="0.25">
      <c r="A27" s="54" t="s">
        <v>46</v>
      </c>
      <c r="B27" s="55">
        <v>30069</v>
      </c>
      <c r="C27" s="55">
        <v>30232</v>
      </c>
      <c r="D27" s="6">
        <f t="shared" si="0"/>
        <v>163</v>
      </c>
      <c r="E27" s="56">
        <f t="shared" si="2"/>
        <v>245000</v>
      </c>
      <c r="F27" s="56">
        <f t="shared" si="3"/>
        <v>25000</v>
      </c>
      <c r="G27" s="55">
        <v>390</v>
      </c>
      <c r="H27" s="55">
        <v>422</v>
      </c>
      <c r="I27" s="57">
        <f>H27-G27</f>
        <v>32</v>
      </c>
      <c r="J27" s="58">
        <f t="shared" si="4"/>
        <v>32</v>
      </c>
      <c r="K27" s="59">
        <f t="shared" si="5"/>
        <v>0</v>
      </c>
      <c r="L27" s="50">
        <f t="shared" si="6"/>
        <v>192000</v>
      </c>
      <c r="M27" s="52">
        <f t="shared" si="7"/>
        <v>462000</v>
      </c>
      <c r="N27" s="58">
        <v>2100</v>
      </c>
      <c r="O27" s="58">
        <v>9</v>
      </c>
      <c r="P27" s="58">
        <v>20000</v>
      </c>
      <c r="Q27" s="60"/>
    </row>
    <row r="28" spans="1:17" ht="15.75" x14ac:dyDescent="0.25">
      <c r="A28" s="54" t="s">
        <v>47</v>
      </c>
      <c r="B28" s="55">
        <v>32215</v>
      </c>
      <c r="C28" s="55">
        <v>32287</v>
      </c>
      <c r="D28" s="6">
        <f t="shared" si="0"/>
        <v>72</v>
      </c>
      <c r="E28" s="56">
        <f t="shared" si="2"/>
        <v>107000</v>
      </c>
      <c r="F28" s="56">
        <f t="shared" si="3"/>
        <v>11000</v>
      </c>
      <c r="G28" s="55">
        <v>335</v>
      </c>
      <c r="H28" s="55">
        <v>367</v>
      </c>
      <c r="I28" s="57">
        <f t="shared" si="1"/>
        <v>32</v>
      </c>
      <c r="J28" s="58">
        <f t="shared" si="4"/>
        <v>32</v>
      </c>
      <c r="K28" s="59">
        <f t="shared" si="5"/>
        <v>0</v>
      </c>
      <c r="L28" s="50">
        <f t="shared" si="6"/>
        <v>192000</v>
      </c>
      <c r="M28" s="52">
        <f t="shared" si="7"/>
        <v>310000</v>
      </c>
      <c r="N28" s="58">
        <v>2100</v>
      </c>
      <c r="O28" s="58">
        <v>32</v>
      </c>
      <c r="P28" s="58">
        <v>65000</v>
      </c>
      <c r="Q28" s="60"/>
    </row>
    <row r="29" spans="1:17" ht="15.75" x14ac:dyDescent="0.25">
      <c r="A29" s="54" t="s">
        <v>48</v>
      </c>
      <c r="B29" s="55">
        <v>25864</v>
      </c>
      <c r="C29" s="55">
        <v>25977</v>
      </c>
      <c r="D29" s="6">
        <f t="shared" si="0"/>
        <v>113</v>
      </c>
      <c r="E29" s="56">
        <f t="shared" si="2"/>
        <v>168000</v>
      </c>
      <c r="F29" s="56">
        <f t="shared" si="3"/>
        <v>17000</v>
      </c>
      <c r="G29" s="55">
        <v>1554</v>
      </c>
      <c r="H29" s="55">
        <v>1587</v>
      </c>
      <c r="I29" s="57">
        <f t="shared" si="1"/>
        <v>33</v>
      </c>
      <c r="J29" s="58">
        <f t="shared" si="4"/>
        <v>32</v>
      </c>
      <c r="K29" s="59">
        <f t="shared" si="5"/>
        <v>1</v>
      </c>
      <c r="L29" s="50">
        <f t="shared" si="6"/>
        <v>205000</v>
      </c>
      <c r="M29" s="52">
        <f t="shared" si="7"/>
        <v>390000</v>
      </c>
      <c r="N29" s="58">
        <v>2100</v>
      </c>
      <c r="O29" s="58">
        <v>4</v>
      </c>
      <c r="P29" s="58"/>
      <c r="Q29" s="60"/>
    </row>
    <row r="30" spans="1:17" ht="15.75" x14ac:dyDescent="0.25">
      <c r="A30" s="54" t="s">
        <v>49</v>
      </c>
      <c r="B30" s="55">
        <v>30124</v>
      </c>
      <c r="C30" s="55">
        <v>30248</v>
      </c>
      <c r="D30" s="6">
        <f t="shared" si="0"/>
        <v>124</v>
      </c>
      <c r="E30" s="56">
        <f t="shared" si="2"/>
        <v>185000</v>
      </c>
      <c r="F30" s="56">
        <f t="shared" si="3"/>
        <v>19000</v>
      </c>
      <c r="G30" s="55">
        <v>1521</v>
      </c>
      <c r="H30" s="55">
        <v>1544</v>
      </c>
      <c r="I30" s="57">
        <f t="shared" si="1"/>
        <v>23</v>
      </c>
      <c r="J30" s="58">
        <f t="shared" si="4"/>
        <v>23</v>
      </c>
      <c r="K30" s="59">
        <f t="shared" si="5"/>
        <v>0</v>
      </c>
      <c r="L30" s="50">
        <f t="shared" si="6"/>
        <v>138000</v>
      </c>
      <c r="M30" s="52">
        <f t="shared" si="7"/>
        <v>342000</v>
      </c>
      <c r="N30" s="58">
        <v>2100</v>
      </c>
      <c r="O30" s="58">
        <v>36</v>
      </c>
      <c r="P30" s="58">
        <v>55000</v>
      </c>
      <c r="Q30" s="60"/>
    </row>
    <row r="31" spans="1:17" ht="15.75" x14ac:dyDescent="0.25">
      <c r="A31" s="54" t="s">
        <v>50</v>
      </c>
      <c r="B31" s="55">
        <v>35898</v>
      </c>
      <c r="C31" s="55">
        <v>36065</v>
      </c>
      <c r="D31" s="6">
        <f t="shared" si="0"/>
        <v>167</v>
      </c>
      <c r="E31" s="56">
        <f t="shared" si="2"/>
        <v>251000</v>
      </c>
      <c r="F31" s="56">
        <f t="shared" si="3"/>
        <v>25000</v>
      </c>
      <c r="G31" s="55">
        <v>1334</v>
      </c>
      <c r="H31" s="55">
        <v>1365</v>
      </c>
      <c r="I31" s="57">
        <f t="shared" si="1"/>
        <v>31</v>
      </c>
      <c r="J31" s="58">
        <f t="shared" si="4"/>
        <v>31</v>
      </c>
      <c r="K31" s="59">
        <f t="shared" si="5"/>
        <v>0</v>
      </c>
      <c r="L31" s="50">
        <f t="shared" si="6"/>
        <v>186000</v>
      </c>
      <c r="M31" s="52">
        <f t="shared" si="7"/>
        <v>462000</v>
      </c>
      <c r="N31" s="58">
        <v>2100</v>
      </c>
      <c r="O31" s="58">
        <v>28</v>
      </c>
      <c r="P31" s="58">
        <v>35000</v>
      </c>
      <c r="Q31" s="60"/>
    </row>
    <row r="32" spans="1:17" ht="15.75" x14ac:dyDescent="0.25">
      <c r="A32" s="54" t="s">
        <v>51</v>
      </c>
      <c r="B32" s="55">
        <v>30326</v>
      </c>
      <c r="C32" s="55">
        <v>30919</v>
      </c>
      <c r="D32" s="6">
        <f t="shared" si="0"/>
        <v>593</v>
      </c>
      <c r="E32" s="56">
        <f t="shared" si="2"/>
        <v>1092000</v>
      </c>
      <c r="F32" s="56">
        <f t="shared" si="3"/>
        <v>109000</v>
      </c>
      <c r="G32" s="55">
        <v>340</v>
      </c>
      <c r="H32" s="55">
        <v>358</v>
      </c>
      <c r="I32" s="57">
        <f t="shared" si="1"/>
        <v>18</v>
      </c>
      <c r="J32" s="58">
        <f t="shared" si="4"/>
        <v>18</v>
      </c>
      <c r="K32" s="59">
        <f t="shared" si="5"/>
        <v>0</v>
      </c>
      <c r="L32" s="50">
        <f t="shared" si="6"/>
        <v>108000</v>
      </c>
      <c r="M32" s="52">
        <f t="shared" si="7"/>
        <v>1309000</v>
      </c>
      <c r="N32" s="58"/>
      <c r="O32" s="58"/>
      <c r="P32" s="58"/>
      <c r="Q32" s="60"/>
    </row>
    <row r="33" spans="1:17" ht="15.75" x14ac:dyDescent="0.25">
      <c r="A33" s="54" t="s">
        <v>52</v>
      </c>
      <c r="B33" s="55">
        <v>32287</v>
      </c>
      <c r="C33" s="55">
        <v>32671</v>
      </c>
      <c r="D33" s="6">
        <f t="shared" si="0"/>
        <v>384</v>
      </c>
      <c r="E33" s="56">
        <f t="shared" si="2"/>
        <v>630000</v>
      </c>
      <c r="F33" s="56">
        <f t="shared" si="3"/>
        <v>63000</v>
      </c>
      <c r="G33" s="55">
        <v>3646</v>
      </c>
      <c r="H33" s="55">
        <v>3665</v>
      </c>
      <c r="I33" s="57">
        <f t="shared" si="1"/>
        <v>19</v>
      </c>
      <c r="J33" s="58">
        <f t="shared" si="4"/>
        <v>19</v>
      </c>
      <c r="K33" s="59">
        <f t="shared" si="5"/>
        <v>0</v>
      </c>
      <c r="L33" s="50">
        <f t="shared" si="6"/>
        <v>114000</v>
      </c>
      <c r="M33" s="52">
        <f t="shared" si="7"/>
        <v>807000</v>
      </c>
      <c r="N33" s="58"/>
      <c r="O33" s="58"/>
      <c r="P33" s="58"/>
      <c r="Q33" s="60"/>
    </row>
    <row r="34" spans="1:17" ht="15.75" x14ac:dyDescent="0.25">
      <c r="A34" s="54" t="s">
        <v>53</v>
      </c>
      <c r="B34" s="55">
        <v>27519</v>
      </c>
      <c r="C34" s="55">
        <v>27730</v>
      </c>
      <c r="D34" s="6">
        <f t="shared" si="0"/>
        <v>211</v>
      </c>
      <c r="E34" s="56">
        <f t="shared" si="2"/>
        <v>321000</v>
      </c>
      <c r="F34" s="56">
        <f t="shared" si="3"/>
        <v>32000</v>
      </c>
      <c r="G34" s="55">
        <v>6414</v>
      </c>
      <c r="H34" s="55">
        <v>6444</v>
      </c>
      <c r="I34" s="57">
        <f t="shared" si="1"/>
        <v>30</v>
      </c>
      <c r="J34" s="58">
        <f t="shared" si="4"/>
        <v>30</v>
      </c>
      <c r="K34" s="59">
        <f t="shared" si="5"/>
        <v>0</v>
      </c>
      <c r="L34" s="50">
        <f t="shared" si="6"/>
        <v>180000</v>
      </c>
      <c r="M34" s="52">
        <f t="shared" si="7"/>
        <v>533000</v>
      </c>
      <c r="N34" s="58">
        <v>2100</v>
      </c>
      <c r="O34" s="58">
        <v>0</v>
      </c>
      <c r="P34" s="58">
        <v>45000</v>
      </c>
      <c r="Q34" s="61"/>
    </row>
    <row r="35" spans="1:17" ht="15.75" x14ac:dyDescent="0.25">
      <c r="A35" s="54" t="s">
        <v>54</v>
      </c>
      <c r="B35" s="55">
        <v>11224</v>
      </c>
      <c r="C35" s="55">
        <v>11347</v>
      </c>
      <c r="D35" s="6">
        <f t="shared" si="0"/>
        <v>123</v>
      </c>
      <c r="E35" s="56">
        <f t="shared" si="2"/>
        <v>184000</v>
      </c>
      <c r="F35" s="56">
        <f t="shared" si="3"/>
        <v>18000</v>
      </c>
      <c r="G35" s="55">
        <v>1944</v>
      </c>
      <c r="H35" s="55">
        <v>1960</v>
      </c>
      <c r="I35" s="57">
        <f t="shared" si="1"/>
        <v>16</v>
      </c>
      <c r="J35" s="58">
        <f t="shared" si="4"/>
        <v>16</v>
      </c>
      <c r="K35" s="59">
        <f t="shared" si="5"/>
        <v>0</v>
      </c>
      <c r="L35" s="50">
        <f t="shared" si="6"/>
        <v>96000</v>
      </c>
      <c r="M35" s="52">
        <f t="shared" si="7"/>
        <v>298000</v>
      </c>
      <c r="N35" s="58">
        <v>2100</v>
      </c>
      <c r="O35" s="58">
        <v>59</v>
      </c>
      <c r="P35" s="58"/>
      <c r="Q35" s="60"/>
    </row>
    <row r="36" spans="1:17" ht="15.75" x14ac:dyDescent="0.25">
      <c r="A36" s="54" t="s">
        <v>55</v>
      </c>
      <c r="B36" s="55">
        <v>34363</v>
      </c>
      <c r="C36" s="55">
        <v>34547</v>
      </c>
      <c r="D36" s="6">
        <f t="shared" si="0"/>
        <v>184</v>
      </c>
      <c r="E36" s="56">
        <f t="shared" si="2"/>
        <v>277000</v>
      </c>
      <c r="F36" s="56">
        <f t="shared" si="3"/>
        <v>28000</v>
      </c>
      <c r="G36" s="55">
        <v>7791</v>
      </c>
      <c r="H36" s="55">
        <v>7821</v>
      </c>
      <c r="I36" s="57">
        <f t="shared" si="1"/>
        <v>30</v>
      </c>
      <c r="J36" s="58">
        <f t="shared" si="4"/>
        <v>30</v>
      </c>
      <c r="K36" s="59">
        <f t="shared" si="5"/>
        <v>0</v>
      </c>
      <c r="L36" s="50">
        <f t="shared" si="6"/>
        <v>180000</v>
      </c>
      <c r="M36" s="52">
        <f t="shared" si="7"/>
        <v>485000</v>
      </c>
      <c r="N36" s="58">
        <v>2100</v>
      </c>
      <c r="O36" s="58">
        <v>4</v>
      </c>
      <c r="P36" s="58">
        <v>65000</v>
      </c>
      <c r="Q36" s="60"/>
    </row>
    <row r="37" spans="1:17" ht="15.75" x14ac:dyDescent="0.25">
      <c r="A37" s="54" t="s">
        <v>56</v>
      </c>
      <c r="B37" s="55">
        <v>35709</v>
      </c>
      <c r="C37" s="55">
        <v>35896</v>
      </c>
      <c r="D37" s="6">
        <f t="shared" si="0"/>
        <v>187</v>
      </c>
      <c r="E37" s="56">
        <f t="shared" si="2"/>
        <v>282000</v>
      </c>
      <c r="F37" s="56">
        <f t="shared" si="3"/>
        <v>28000</v>
      </c>
      <c r="G37" s="55">
        <v>2114</v>
      </c>
      <c r="H37" s="55">
        <v>2154</v>
      </c>
      <c r="I37" s="57">
        <f t="shared" si="1"/>
        <v>40</v>
      </c>
      <c r="J37" s="58">
        <f t="shared" si="4"/>
        <v>32</v>
      </c>
      <c r="K37" s="59">
        <f t="shared" si="5"/>
        <v>8</v>
      </c>
      <c r="L37" s="50">
        <f t="shared" si="6"/>
        <v>296000</v>
      </c>
      <c r="M37" s="52">
        <f t="shared" si="7"/>
        <v>606000</v>
      </c>
      <c r="N37" s="58">
        <v>2100</v>
      </c>
      <c r="O37" s="58">
        <v>53</v>
      </c>
      <c r="P37" s="58">
        <v>30000</v>
      </c>
      <c r="Q37" s="60"/>
    </row>
    <row r="38" spans="1:17" ht="15.75" x14ac:dyDescent="0.25">
      <c r="A38" s="54" t="s">
        <v>57</v>
      </c>
      <c r="B38" s="55">
        <v>10144</v>
      </c>
      <c r="C38" s="55">
        <v>10288</v>
      </c>
      <c r="D38" s="6">
        <f t="shared" si="0"/>
        <v>144</v>
      </c>
      <c r="E38" s="56">
        <f t="shared" si="2"/>
        <v>216000</v>
      </c>
      <c r="F38" s="56">
        <f t="shared" si="3"/>
        <v>22000</v>
      </c>
      <c r="G38" s="55">
        <v>4677</v>
      </c>
      <c r="H38" s="55">
        <v>4698</v>
      </c>
      <c r="I38" s="57">
        <f t="shared" si="1"/>
        <v>21</v>
      </c>
      <c r="J38" s="58">
        <f t="shared" si="4"/>
        <v>21</v>
      </c>
      <c r="K38" s="59">
        <f t="shared" si="5"/>
        <v>0</v>
      </c>
      <c r="L38" s="50">
        <f t="shared" si="6"/>
        <v>126000</v>
      </c>
      <c r="M38" s="52">
        <f t="shared" si="7"/>
        <v>364000</v>
      </c>
      <c r="N38" s="58">
        <v>2100</v>
      </c>
      <c r="O38" s="58">
        <v>11</v>
      </c>
      <c r="P38" s="58">
        <v>25000</v>
      </c>
      <c r="Q38" s="60"/>
    </row>
    <row r="39" spans="1:17" ht="15.75" x14ac:dyDescent="0.25">
      <c r="A39" s="54" t="s">
        <v>58</v>
      </c>
      <c r="B39" s="55">
        <v>1550</v>
      </c>
      <c r="C39" s="55">
        <v>1693</v>
      </c>
      <c r="D39" s="6">
        <f t="shared" si="0"/>
        <v>143</v>
      </c>
      <c r="E39" s="56">
        <f t="shared" si="2"/>
        <v>214000</v>
      </c>
      <c r="F39" s="56">
        <f t="shared" si="3"/>
        <v>21000</v>
      </c>
      <c r="G39" s="55">
        <v>460</v>
      </c>
      <c r="H39" s="55">
        <v>492</v>
      </c>
      <c r="I39" s="57">
        <f t="shared" si="1"/>
        <v>32</v>
      </c>
      <c r="J39" s="58">
        <f t="shared" si="4"/>
        <v>32</v>
      </c>
      <c r="K39" s="59">
        <f t="shared" si="5"/>
        <v>0</v>
      </c>
      <c r="L39" s="50">
        <f t="shared" si="6"/>
        <v>192000</v>
      </c>
      <c r="M39" s="52">
        <f t="shared" si="7"/>
        <v>427000</v>
      </c>
      <c r="N39" s="58">
        <v>2100</v>
      </c>
      <c r="O39" s="58">
        <v>27</v>
      </c>
      <c r="P39" s="58"/>
      <c r="Q39" s="60"/>
    </row>
    <row r="40" spans="1:17" ht="15.75" x14ac:dyDescent="0.25">
      <c r="A40" s="54" t="s">
        <v>59</v>
      </c>
      <c r="B40" s="55">
        <v>33106</v>
      </c>
      <c r="C40" s="55">
        <v>33231</v>
      </c>
      <c r="D40" s="6">
        <f t="shared" si="0"/>
        <v>125</v>
      </c>
      <c r="E40" s="56">
        <f t="shared" si="2"/>
        <v>187000</v>
      </c>
      <c r="F40" s="56">
        <f t="shared" si="3"/>
        <v>19000</v>
      </c>
      <c r="G40" s="55">
        <v>5993</v>
      </c>
      <c r="H40" s="55">
        <v>6024</v>
      </c>
      <c r="I40" s="57">
        <f t="shared" si="1"/>
        <v>31</v>
      </c>
      <c r="J40" s="58">
        <f t="shared" si="4"/>
        <v>31</v>
      </c>
      <c r="K40" s="59">
        <f t="shared" si="5"/>
        <v>0</v>
      </c>
      <c r="L40" s="50">
        <f t="shared" si="6"/>
        <v>186000</v>
      </c>
      <c r="M40" s="52">
        <f t="shared" si="7"/>
        <v>392000</v>
      </c>
      <c r="N40" s="58">
        <v>2100</v>
      </c>
      <c r="O40" s="58">
        <v>8</v>
      </c>
      <c r="P40" s="58">
        <v>30000</v>
      </c>
      <c r="Q40" s="60"/>
    </row>
    <row r="41" spans="1:17" ht="15.75" x14ac:dyDescent="0.25">
      <c r="A41" s="54" t="s">
        <v>60</v>
      </c>
      <c r="B41" s="55">
        <v>33410</v>
      </c>
      <c r="C41" s="55">
        <v>33599</v>
      </c>
      <c r="D41" s="6">
        <f t="shared" si="0"/>
        <v>189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285000</v>
      </c>
      <c r="F41" s="56">
        <f t="shared" si="3"/>
        <v>29000</v>
      </c>
      <c r="G41" s="55">
        <v>2268</v>
      </c>
      <c r="H41" s="55">
        <v>2300</v>
      </c>
      <c r="I41" s="57">
        <f t="shared" si="1"/>
        <v>32</v>
      </c>
      <c r="J41" s="58">
        <f t="shared" si="4"/>
        <v>32</v>
      </c>
      <c r="K41" s="59">
        <f t="shared" si="5"/>
        <v>0</v>
      </c>
      <c r="L41" s="50">
        <f t="shared" si="6"/>
        <v>192000</v>
      </c>
      <c r="M41" s="52">
        <f t="shared" si="7"/>
        <v>506000</v>
      </c>
      <c r="N41" s="58">
        <v>2100</v>
      </c>
      <c r="O41" s="58">
        <v>8</v>
      </c>
      <c r="P41" s="58">
        <v>35000</v>
      </c>
      <c r="Q41" s="60"/>
    </row>
    <row r="42" spans="1:17" ht="15.75" x14ac:dyDescent="0.25">
      <c r="A42" s="54" t="s">
        <v>61</v>
      </c>
      <c r="B42" s="55">
        <v>30547</v>
      </c>
      <c r="C42" s="55">
        <v>30659</v>
      </c>
      <c r="D42" s="6">
        <f t="shared" si="0"/>
        <v>112</v>
      </c>
      <c r="E42" s="56">
        <f t="shared" si="2"/>
        <v>167000</v>
      </c>
      <c r="F42" s="56">
        <f t="shared" si="3"/>
        <v>17000</v>
      </c>
      <c r="G42" s="55">
        <v>1495</v>
      </c>
      <c r="H42" s="55">
        <v>1527</v>
      </c>
      <c r="I42" s="57">
        <f t="shared" si="1"/>
        <v>32</v>
      </c>
      <c r="J42" s="58">
        <f t="shared" si="4"/>
        <v>32</v>
      </c>
      <c r="K42" s="59">
        <f t="shared" si="5"/>
        <v>0</v>
      </c>
      <c r="L42" s="50">
        <f t="shared" si="6"/>
        <v>192000</v>
      </c>
      <c r="M42" s="52">
        <f t="shared" si="7"/>
        <v>376000</v>
      </c>
      <c r="N42" s="58">
        <v>2100</v>
      </c>
      <c r="O42" s="58">
        <v>29</v>
      </c>
      <c r="P42" s="58"/>
      <c r="Q42" s="60"/>
    </row>
    <row r="43" spans="1:17" ht="15.75" x14ac:dyDescent="0.25">
      <c r="A43" s="54" t="s">
        <v>62</v>
      </c>
      <c r="B43" s="55">
        <v>38321</v>
      </c>
      <c r="C43" s="55">
        <v>38473</v>
      </c>
      <c r="D43" s="6">
        <f t="shared" si="0"/>
        <v>152</v>
      </c>
      <c r="E43" s="56">
        <f t="shared" si="2"/>
        <v>228000</v>
      </c>
      <c r="F43" s="56">
        <f t="shared" si="3"/>
        <v>23000</v>
      </c>
      <c r="G43" s="55">
        <v>2557</v>
      </c>
      <c r="H43" s="55">
        <v>2586</v>
      </c>
      <c r="I43" s="57">
        <f t="shared" si="1"/>
        <v>29</v>
      </c>
      <c r="J43" s="58">
        <f t="shared" si="4"/>
        <v>29</v>
      </c>
      <c r="K43" s="59">
        <f t="shared" si="5"/>
        <v>0</v>
      </c>
      <c r="L43" s="50">
        <f t="shared" si="6"/>
        <v>174000</v>
      </c>
      <c r="M43" s="52">
        <f t="shared" si="7"/>
        <v>425000</v>
      </c>
      <c r="N43" s="58">
        <v>2100</v>
      </c>
      <c r="O43" s="58">
        <v>22</v>
      </c>
      <c r="P43" s="58"/>
      <c r="Q43" s="60"/>
    </row>
    <row r="44" spans="1:17" ht="15.75" x14ac:dyDescent="0.25">
      <c r="A44" s="54" t="s">
        <v>63</v>
      </c>
      <c r="B44" s="55">
        <v>32493</v>
      </c>
      <c r="C44" s="55">
        <v>32625</v>
      </c>
      <c r="D44" s="6">
        <f t="shared" si="0"/>
        <v>132</v>
      </c>
      <c r="E44" s="56">
        <f t="shared" si="2"/>
        <v>197000</v>
      </c>
      <c r="F44" s="56">
        <f t="shared" si="3"/>
        <v>20000</v>
      </c>
      <c r="G44" s="55">
        <v>14</v>
      </c>
      <c r="H44" s="55">
        <v>35</v>
      </c>
      <c r="I44" s="57">
        <f t="shared" si="1"/>
        <v>21</v>
      </c>
      <c r="J44" s="58">
        <f t="shared" si="4"/>
        <v>21</v>
      </c>
      <c r="K44" s="59">
        <f t="shared" si="5"/>
        <v>0</v>
      </c>
      <c r="L44" s="50">
        <f t="shared" si="6"/>
        <v>126000</v>
      </c>
      <c r="M44" s="52">
        <f t="shared" si="7"/>
        <v>343000</v>
      </c>
      <c r="N44" s="58">
        <v>2100</v>
      </c>
      <c r="O44" s="58">
        <v>15</v>
      </c>
      <c r="P44" s="58"/>
      <c r="Q44" s="60"/>
    </row>
    <row r="45" spans="1:17" ht="15.75" x14ac:dyDescent="0.25">
      <c r="A45" s="54" t="s">
        <v>64</v>
      </c>
      <c r="B45" s="55">
        <v>33457</v>
      </c>
      <c r="C45" s="55">
        <v>33605</v>
      </c>
      <c r="D45" s="6">
        <f t="shared" si="0"/>
        <v>148</v>
      </c>
      <c r="E45" s="56">
        <f t="shared" si="2"/>
        <v>222000</v>
      </c>
      <c r="F45" s="56">
        <f t="shared" si="3"/>
        <v>22000</v>
      </c>
      <c r="G45" s="55">
        <v>1713</v>
      </c>
      <c r="H45" s="55">
        <v>1740</v>
      </c>
      <c r="I45" s="57">
        <f t="shared" si="1"/>
        <v>27</v>
      </c>
      <c r="J45" s="58">
        <f t="shared" si="4"/>
        <v>27</v>
      </c>
      <c r="K45" s="59">
        <f t="shared" si="5"/>
        <v>0</v>
      </c>
      <c r="L45" s="50">
        <f t="shared" si="6"/>
        <v>162000</v>
      </c>
      <c r="M45" s="52">
        <f t="shared" si="7"/>
        <v>406000</v>
      </c>
      <c r="N45" s="58">
        <v>2100</v>
      </c>
      <c r="O45" s="58">
        <v>8</v>
      </c>
      <c r="P45" s="58">
        <v>10000</v>
      </c>
      <c r="Q45" s="60"/>
    </row>
    <row r="46" spans="1:17" ht="15.75" x14ac:dyDescent="0.25">
      <c r="A46" s="54" t="s">
        <v>65</v>
      </c>
      <c r="B46" s="55">
        <v>35406</v>
      </c>
      <c r="C46" s="55">
        <v>35494</v>
      </c>
      <c r="D46" s="6">
        <f t="shared" si="0"/>
        <v>88</v>
      </c>
      <c r="E46" s="56">
        <f t="shared" si="2"/>
        <v>131000</v>
      </c>
      <c r="F46" s="56">
        <f t="shared" si="3"/>
        <v>13000</v>
      </c>
      <c r="G46" s="55">
        <v>1702</v>
      </c>
      <c r="H46" s="55">
        <v>1718</v>
      </c>
      <c r="I46" s="57">
        <f t="shared" si="1"/>
        <v>16</v>
      </c>
      <c r="J46" s="58">
        <f t="shared" si="4"/>
        <v>16</v>
      </c>
      <c r="K46" s="59">
        <f t="shared" si="5"/>
        <v>0</v>
      </c>
      <c r="L46" s="50">
        <f t="shared" si="6"/>
        <v>96000</v>
      </c>
      <c r="M46" s="52">
        <f t="shared" si="7"/>
        <v>240000</v>
      </c>
      <c r="N46" s="58">
        <v>2100</v>
      </c>
      <c r="O46" s="58">
        <v>12</v>
      </c>
      <c r="P46" s="58">
        <v>10000</v>
      </c>
      <c r="Q46" s="60"/>
    </row>
    <row r="47" spans="1:17" ht="15.75" x14ac:dyDescent="0.25">
      <c r="A47" s="54" t="s">
        <v>66</v>
      </c>
      <c r="B47" s="55">
        <v>35356</v>
      </c>
      <c r="C47" s="55">
        <v>35457</v>
      </c>
      <c r="D47" s="6">
        <f t="shared" si="0"/>
        <v>101</v>
      </c>
      <c r="E47" s="56">
        <f t="shared" si="2"/>
        <v>150000</v>
      </c>
      <c r="F47" s="56">
        <f t="shared" si="3"/>
        <v>15000</v>
      </c>
      <c r="G47" s="55">
        <v>310</v>
      </c>
      <c r="H47" s="55">
        <v>337</v>
      </c>
      <c r="I47" s="57">
        <f t="shared" si="1"/>
        <v>27</v>
      </c>
      <c r="J47" s="58">
        <f t="shared" si="4"/>
        <v>27</v>
      </c>
      <c r="K47" s="59">
        <f t="shared" si="5"/>
        <v>0</v>
      </c>
      <c r="L47" s="50">
        <f t="shared" si="6"/>
        <v>162000</v>
      </c>
      <c r="M47" s="52">
        <f t="shared" si="7"/>
        <v>327000</v>
      </c>
      <c r="N47" s="58">
        <v>2100</v>
      </c>
      <c r="O47" s="58">
        <v>8</v>
      </c>
      <c r="P47" s="58">
        <v>15000</v>
      </c>
      <c r="Q47" s="60"/>
    </row>
    <row r="48" spans="1:17" ht="15.75" x14ac:dyDescent="0.25">
      <c r="A48" s="54" t="s">
        <v>67</v>
      </c>
      <c r="B48" s="55">
        <v>33250</v>
      </c>
      <c r="C48" s="55">
        <v>33434</v>
      </c>
      <c r="D48" s="6">
        <f t="shared" si="0"/>
        <v>184</v>
      </c>
      <c r="E48" s="56">
        <f t="shared" si="2"/>
        <v>277000</v>
      </c>
      <c r="F48" s="56">
        <f t="shared" si="3"/>
        <v>28000</v>
      </c>
      <c r="G48" s="55">
        <v>3890</v>
      </c>
      <c r="H48" s="55">
        <v>3922</v>
      </c>
      <c r="I48" s="57">
        <f t="shared" si="1"/>
        <v>32</v>
      </c>
      <c r="J48" s="58">
        <f t="shared" si="4"/>
        <v>32</v>
      </c>
      <c r="K48" s="59">
        <f t="shared" si="5"/>
        <v>0</v>
      </c>
      <c r="L48" s="50">
        <f t="shared" si="6"/>
        <v>192000</v>
      </c>
      <c r="M48" s="52">
        <f t="shared" si="7"/>
        <v>497000</v>
      </c>
      <c r="N48" s="58">
        <v>2100</v>
      </c>
      <c r="O48" s="58">
        <v>3</v>
      </c>
      <c r="P48" s="58">
        <v>20000</v>
      </c>
      <c r="Q48" s="60"/>
    </row>
    <row r="49" spans="1:17" ht="15.75" x14ac:dyDescent="0.25">
      <c r="A49" s="54" t="s">
        <v>68</v>
      </c>
      <c r="B49" s="55">
        <v>4110</v>
      </c>
      <c r="C49" s="55">
        <v>4277</v>
      </c>
      <c r="D49" s="6">
        <f t="shared" si="0"/>
        <v>167</v>
      </c>
      <c r="E49" s="56">
        <f t="shared" si="2"/>
        <v>251000</v>
      </c>
      <c r="F49" s="56">
        <f t="shared" si="3"/>
        <v>25000</v>
      </c>
      <c r="G49" s="55">
        <v>0</v>
      </c>
      <c r="H49" s="55">
        <v>15</v>
      </c>
      <c r="I49" s="57">
        <f t="shared" si="1"/>
        <v>15</v>
      </c>
      <c r="J49" s="58">
        <f>IF(I49&lt;=32,I49,32)</f>
        <v>15</v>
      </c>
      <c r="K49" s="59">
        <f>IF(I49&gt;32,I49-32,0)</f>
        <v>0</v>
      </c>
      <c r="L49" s="50">
        <f t="shared" si="6"/>
        <v>90000</v>
      </c>
      <c r="M49" s="52">
        <f t="shared" si="7"/>
        <v>366000</v>
      </c>
      <c r="N49" s="58">
        <v>2100</v>
      </c>
      <c r="O49" s="58">
        <v>0</v>
      </c>
      <c r="P49" s="58">
        <v>40000</v>
      </c>
      <c r="Q49" s="60"/>
    </row>
    <row r="50" spans="1:17" ht="15.75" x14ac:dyDescent="0.25">
      <c r="A50" s="54" t="s">
        <v>69</v>
      </c>
      <c r="B50" s="55">
        <v>30825</v>
      </c>
      <c r="C50" s="55">
        <v>30959</v>
      </c>
      <c r="D50" s="6">
        <f t="shared" si="0"/>
        <v>134</v>
      </c>
      <c r="E50" s="56">
        <f t="shared" si="2"/>
        <v>201000</v>
      </c>
      <c r="F50" s="56">
        <f t="shared" si="3"/>
        <v>20000</v>
      </c>
      <c r="G50" s="55">
        <v>474</v>
      </c>
      <c r="H50" s="55">
        <v>497</v>
      </c>
      <c r="I50" s="57">
        <f t="shared" si="1"/>
        <v>23</v>
      </c>
      <c r="J50" s="58">
        <f t="shared" si="4"/>
        <v>23</v>
      </c>
      <c r="K50" s="59">
        <f t="shared" si="5"/>
        <v>0</v>
      </c>
      <c r="L50" s="50">
        <f t="shared" si="6"/>
        <v>138000</v>
      </c>
      <c r="M50" s="52">
        <f t="shared" si="7"/>
        <v>359000</v>
      </c>
      <c r="N50" s="58">
        <v>2100</v>
      </c>
      <c r="O50" s="58">
        <v>16</v>
      </c>
      <c r="P50" s="58">
        <v>15000</v>
      </c>
      <c r="Q50" s="60"/>
    </row>
    <row r="51" spans="1:17" ht="15.75" x14ac:dyDescent="0.25">
      <c r="A51" s="54" t="s">
        <v>70</v>
      </c>
      <c r="B51" s="55">
        <v>2142</v>
      </c>
      <c r="C51" s="55">
        <v>2251</v>
      </c>
      <c r="D51" s="6">
        <f t="shared" si="0"/>
        <v>109</v>
      </c>
      <c r="E51" s="56">
        <f t="shared" si="2"/>
        <v>162000</v>
      </c>
      <c r="F51" s="56">
        <f t="shared" si="3"/>
        <v>16000</v>
      </c>
      <c r="G51" s="55">
        <v>281</v>
      </c>
      <c r="H51" s="55">
        <v>305</v>
      </c>
      <c r="I51" s="57">
        <f t="shared" si="1"/>
        <v>24</v>
      </c>
      <c r="J51" s="58">
        <f t="shared" si="4"/>
        <v>24</v>
      </c>
      <c r="K51" s="59">
        <f t="shared" si="5"/>
        <v>0</v>
      </c>
      <c r="L51" s="50">
        <f t="shared" si="6"/>
        <v>144000</v>
      </c>
      <c r="M51" s="52">
        <f t="shared" si="7"/>
        <v>322000</v>
      </c>
      <c r="N51" s="58">
        <v>2100</v>
      </c>
      <c r="O51" s="58">
        <v>36</v>
      </c>
      <c r="P51" s="58"/>
      <c r="Q51" s="60"/>
    </row>
    <row r="52" spans="1:17" ht="15.75" x14ac:dyDescent="0.25">
      <c r="A52" s="54" t="s">
        <v>71</v>
      </c>
      <c r="B52" s="55">
        <v>30443</v>
      </c>
      <c r="C52" s="55">
        <v>30635</v>
      </c>
      <c r="D52" s="6">
        <f t="shared" si="0"/>
        <v>192</v>
      </c>
      <c r="E52" s="56">
        <f t="shared" si="2"/>
        <v>289000</v>
      </c>
      <c r="F52" s="56">
        <f t="shared" si="3"/>
        <v>29000</v>
      </c>
      <c r="G52" s="55">
        <v>3039</v>
      </c>
      <c r="H52" s="55">
        <v>3080</v>
      </c>
      <c r="I52" s="57">
        <f t="shared" si="1"/>
        <v>41</v>
      </c>
      <c r="J52" s="58">
        <f t="shared" si="4"/>
        <v>32</v>
      </c>
      <c r="K52" s="59">
        <f t="shared" si="5"/>
        <v>9</v>
      </c>
      <c r="L52" s="50">
        <f t="shared" si="6"/>
        <v>309000</v>
      </c>
      <c r="M52" s="52">
        <f t="shared" si="7"/>
        <v>627000</v>
      </c>
      <c r="N52" s="58">
        <v>2100</v>
      </c>
      <c r="O52" s="58">
        <v>27</v>
      </c>
      <c r="P52" s="58">
        <v>45000</v>
      </c>
      <c r="Q52" s="60"/>
    </row>
    <row r="53" spans="1:17" ht="15.75" x14ac:dyDescent="0.25">
      <c r="A53" s="54" t="s">
        <v>72</v>
      </c>
      <c r="B53" s="55">
        <v>31797</v>
      </c>
      <c r="C53" s="55">
        <v>31953</v>
      </c>
      <c r="D53" s="6">
        <f t="shared" si="0"/>
        <v>156</v>
      </c>
      <c r="E53" s="56">
        <f t="shared" si="2"/>
        <v>234000</v>
      </c>
      <c r="F53" s="56">
        <f t="shared" si="3"/>
        <v>23000</v>
      </c>
      <c r="G53" s="55">
        <v>6755</v>
      </c>
      <c r="H53" s="55">
        <v>6799</v>
      </c>
      <c r="I53" s="57">
        <f t="shared" si="1"/>
        <v>44</v>
      </c>
      <c r="J53" s="58">
        <f t="shared" si="4"/>
        <v>32</v>
      </c>
      <c r="K53" s="59">
        <f t="shared" si="5"/>
        <v>12</v>
      </c>
      <c r="L53" s="50">
        <f t="shared" si="6"/>
        <v>348000</v>
      </c>
      <c r="M53" s="52">
        <f t="shared" si="7"/>
        <v>605000</v>
      </c>
      <c r="N53" s="58">
        <v>2100</v>
      </c>
      <c r="O53" s="58">
        <v>6</v>
      </c>
      <c r="P53" s="58">
        <v>20000</v>
      </c>
      <c r="Q53" s="60"/>
    </row>
    <row r="54" spans="1:17" ht="15.75" x14ac:dyDescent="0.25">
      <c r="A54" s="54" t="s">
        <v>73</v>
      </c>
      <c r="B54" s="55">
        <v>30588</v>
      </c>
      <c r="C54" s="55">
        <v>30776</v>
      </c>
      <c r="D54" s="6">
        <f t="shared" si="0"/>
        <v>188</v>
      </c>
      <c r="E54" s="56">
        <f t="shared" si="2"/>
        <v>283000</v>
      </c>
      <c r="F54" s="56">
        <f t="shared" si="3"/>
        <v>28000</v>
      </c>
      <c r="G54" s="55">
        <v>334</v>
      </c>
      <c r="H54" s="55">
        <v>366</v>
      </c>
      <c r="I54" s="57">
        <f t="shared" si="1"/>
        <v>32</v>
      </c>
      <c r="J54" s="58">
        <f t="shared" si="4"/>
        <v>32</v>
      </c>
      <c r="K54" s="59">
        <f t="shared" si="5"/>
        <v>0</v>
      </c>
      <c r="L54" s="50">
        <f t="shared" si="6"/>
        <v>192000</v>
      </c>
      <c r="M54" s="52">
        <f t="shared" si="7"/>
        <v>503000</v>
      </c>
      <c r="N54" s="58">
        <v>2100</v>
      </c>
      <c r="O54" s="58">
        <v>29</v>
      </c>
      <c r="P54" s="58">
        <v>25000</v>
      </c>
      <c r="Q54" s="60"/>
    </row>
    <row r="55" spans="1:17" ht="15.75" x14ac:dyDescent="0.25">
      <c r="A55" s="54" t="s">
        <v>74</v>
      </c>
      <c r="B55" s="55">
        <v>33744</v>
      </c>
      <c r="C55" s="55">
        <v>33876</v>
      </c>
      <c r="D55" s="6">
        <f t="shared" si="0"/>
        <v>132</v>
      </c>
      <c r="E55" s="56">
        <f t="shared" si="2"/>
        <v>197000</v>
      </c>
      <c r="F55" s="56">
        <f t="shared" si="3"/>
        <v>20000</v>
      </c>
      <c r="G55" s="55">
        <v>255</v>
      </c>
      <c r="H55" s="55">
        <v>274</v>
      </c>
      <c r="I55" s="57">
        <f t="shared" si="1"/>
        <v>19</v>
      </c>
      <c r="J55" s="58">
        <f t="shared" si="4"/>
        <v>19</v>
      </c>
      <c r="K55" s="59">
        <f t="shared" si="5"/>
        <v>0</v>
      </c>
      <c r="L55" s="50">
        <f t="shared" si="6"/>
        <v>114000</v>
      </c>
      <c r="M55" s="52">
        <f t="shared" si="7"/>
        <v>331000</v>
      </c>
      <c r="N55" s="58">
        <v>2100</v>
      </c>
      <c r="O55" s="58">
        <v>29</v>
      </c>
      <c r="P55" s="58">
        <v>10000</v>
      </c>
      <c r="Q55" s="60"/>
    </row>
    <row r="56" spans="1:17" ht="15.75" x14ac:dyDescent="0.25">
      <c r="A56" s="54" t="s">
        <v>75</v>
      </c>
      <c r="B56" s="55">
        <v>31285</v>
      </c>
      <c r="C56" s="55">
        <v>31484</v>
      </c>
      <c r="D56" s="6">
        <f t="shared" si="0"/>
        <v>199</v>
      </c>
      <c r="E56" s="56">
        <f t="shared" si="2"/>
        <v>300000</v>
      </c>
      <c r="F56" s="56">
        <f t="shared" si="3"/>
        <v>30000</v>
      </c>
      <c r="G56" s="55">
        <v>384</v>
      </c>
      <c r="H56" s="55">
        <v>415</v>
      </c>
      <c r="I56" s="57">
        <f t="shared" si="1"/>
        <v>31</v>
      </c>
      <c r="J56" s="58">
        <f t="shared" si="4"/>
        <v>31</v>
      </c>
      <c r="K56" s="59">
        <f t="shared" si="5"/>
        <v>0</v>
      </c>
      <c r="L56" s="50">
        <f t="shared" si="6"/>
        <v>186000</v>
      </c>
      <c r="M56" s="52">
        <f t="shared" si="7"/>
        <v>516000</v>
      </c>
      <c r="N56" s="58">
        <v>2100</v>
      </c>
      <c r="O56" s="58">
        <v>30</v>
      </c>
      <c r="P56" s="58">
        <v>35000</v>
      </c>
      <c r="Q56" s="60"/>
    </row>
    <row r="57" spans="1:17" ht="15.75" x14ac:dyDescent="0.25">
      <c r="A57" s="54" t="s">
        <v>76</v>
      </c>
      <c r="B57" s="55">
        <v>33960</v>
      </c>
      <c r="C57" s="55">
        <v>34114</v>
      </c>
      <c r="D57" s="6">
        <f t="shared" si="0"/>
        <v>154</v>
      </c>
      <c r="E57" s="56">
        <f t="shared" si="2"/>
        <v>231000</v>
      </c>
      <c r="F57" s="56">
        <f t="shared" si="3"/>
        <v>23000</v>
      </c>
      <c r="G57" s="55">
        <v>3684</v>
      </c>
      <c r="H57" s="55">
        <v>3711</v>
      </c>
      <c r="I57" s="57">
        <f t="shared" si="1"/>
        <v>27</v>
      </c>
      <c r="J57" s="58">
        <f t="shared" si="4"/>
        <v>27</v>
      </c>
      <c r="K57" s="59">
        <f t="shared" si="5"/>
        <v>0</v>
      </c>
      <c r="L57" s="50">
        <f t="shared" si="6"/>
        <v>162000</v>
      </c>
      <c r="M57" s="52">
        <f t="shared" si="7"/>
        <v>416000</v>
      </c>
      <c r="N57" s="58">
        <v>2100</v>
      </c>
      <c r="O57" s="58">
        <v>31</v>
      </c>
      <c r="P57" s="58"/>
      <c r="Q57" s="60"/>
    </row>
    <row r="58" spans="1:17" ht="15.75" x14ac:dyDescent="0.25">
      <c r="A58" s="54" t="s">
        <v>77</v>
      </c>
      <c r="B58" s="55">
        <v>25825</v>
      </c>
      <c r="C58" s="55">
        <v>26071</v>
      </c>
      <c r="D58" s="6">
        <f t="shared" si="0"/>
        <v>246</v>
      </c>
      <c r="E58" s="56">
        <f t="shared" si="2"/>
        <v>384000</v>
      </c>
      <c r="F58" s="56">
        <f t="shared" si="3"/>
        <v>38000</v>
      </c>
      <c r="G58" s="55">
        <v>2400</v>
      </c>
      <c r="H58" s="55">
        <v>2427</v>
      </c>
      <c r="I58" s="57">
        <f t="shared" si="1"/>
        <v>27</v>
      </c>
      <c r="J58" s="58">
        <f t="shared" si="4"/>
        <v>27</v>
      </c>
      <c r="K58" s="59">
        <f t="shared" si="5"/>
        <v>0</v>
      </c>
      <c r="L58" s="50">
        <f t="shared" si="6"/>
        <v>162000</v>
      </c>
      <c r="M58" s="52">
        <f t="shared" si="7"/>
        <v>584000</v>
      </c>
      <c r="N58" s="58">
        <v>2100</v>
      </c>
      <c r="O58" s="58">
        <v>29</v>
      </c>
      <c r="P58" s="58">
        <v>15000</v>
      </c>
      <c r="Q58" s="60"/>
    </row>
    <row r="59" spans="1:17" ht="15.75" x14ac:dyDescent="0.2">
      <c r="A59" s="54" t="s">
        <v>78</v>
      </c>
      <c r="B59" s="62">
        <v>9368</v>
      </c>
      <c r="C59" s="62">
        <v>9544</v>
      </c>
      <c r="D59" s="6">
        <f t="shared" si="0"/>
        <v>176</v>
      </c>
      <c r="E59" s="58">
        <f t="shared" si="2"/>
        <v>265000</v>
      </c>
      <c r="F59" s="58">
        <f t="shared" si="3"/>
        <v>27000</v>
      </c>
      <c r="G59" s="63">
        <v>375</v>
      </c>
      <c r="H59" s="63">
        <v>405</v>
      </c>
      <c r="I59" s="57">
        <f t="shared" si="1"/>
        <v>30</v>
      </c>
      <c r="J59" s="58">
        <f t="shared" si="4"/>
        <v>30</v>
      </c>
      <c r="K59" s="59">
        <f t="shared" si="5"/>
        <v>0</v>
      </c>
      <c r="L59" s="50">
        <f t="shared" si="6"/>
        <v>180000</v>
      </c>
      <c r="M59" s="52">
        <f t="shared" si="7"/>
        <v>472000</v>
      </c>
      <c r="N59" s="64">
        <v>2100</v>
      </c>
      <c r="O59" s="64">
        <v>5</v>
      </c>
      <c r="P59" s="64">
        <v>10000</v>
      </c>
      <c r="Q59" s="63"/>
    </row>
    <row r="60" spans="1:17" ht="15.75" x14ac:dyDescent="0.25">
      <c r="A60" s="54" t="s">
        <v>79</v>
      </c>
      <c r="B60" s="55">
        <v>34037</v>
      </c>
      <c r="C60" s="55">
        <v>34200</v>
      </c>
      <c r="D60" s="6">
        <f t="shared" si="0"/>
        <v>163</v>
      </c>
      <c r="E60" s="56">
        <f t="shared" si="2"/>
        <v>245000</v>
      </c>
      <c r="F60" s="56">
        <f t="shared" si="3"/>
        <v>25000</v>
      </c>
      <c r="G60" s="55">
        <v>412</v>
      </c>
      <c r="H60" s="55">
        <v>450</v>
      </c>
      <c r="I60" s="57">
        <f t="shared" si="1"/>
        <v>38</v>
      </c>
      <c r="J60" s="58">
        <f t="shared" si="4"/>
        <v>32</v>
      </c>
      <c r="K60" s="59">
        <f t="shared" si="5"/>
        <v>6</v>
      </c>
      <c r="L60" s="50">
        <f t="shared" si="6"/>
        <v>270000</v>
      </c>
      <c r="M60" s="52">
        <f t="shared" si="7"/>
        <v>540000</v>
      </c>
      <c r="N60" s="58">
        <v>2100</v>
      </c>
      <c r="O60" s="58">
        <v>8</v>
      </c>
      <c r="P60" s="58">
        <v>10000</v>
      </c>
      <c r="Q60" s="60"/>
    </row>
    <row r="61" spans="1:17" ht="15.75" x14ac:dyDescent="0.25">
      <c r="A61" s="54" t="s">
        <v>80</v>
      </c>
      <c r="B61" s="55">
        <v>40726</v>
      </c>
      <c r="C61" s="55">
        <v>40850</v>
      </c>
      <c r="D61" s="6">
        <f t="shared" si="0"/>
        <v>124</v>
      </c>
      <c r="E61" s="56">
        <f t="shared" si="2"/>
        <v>185000</v>
      </c>
      <c r="F61" s="56">
        <f t="shared" si="3"/>
        <v>19000</v>
      </c>
      <c r="G61" s="55">
        <v>14</v>
      </c>
      <c r="H61" s="55">
        <v>34</v>
      </c>
      <c r="I61" s="57">
        <f t="shared" si="1"/>
        <v>20</v>
      </c>
      <c r="J61" s="58">
        <f t="shared" si="4"/>
        <v>20</v>
      </c>
      <c r="K61" s="59">
        <f t="shared" si="5"/>
        <v>0</v>
      </c>
      <c r="L61" s="50">
        <f t="shared" si="6"/>
        <v>120000</v>
      </c>
      <c r="M61" s="52">
        <f t="shared" si="7"/>
        <v>324000</v>
      </c>
      <c r="N61" s="58">
        <v>2100</v>
      </c>
      <c r="O61" s="58">
        <v>22</v>
      </c>
      <c r="P61" s="58">
        <v>30000</v>
      </c>
      <c r="Q61" s="60"/>
    </row>
    <row r="62" spans="1:17" ht="15.75" x14ac:dyDescent="0.25">
      <c r="A62" s="54" t="s">
        <v>81</v>
      </c>
      <c r="B62" s="55">
        <v>38073</v>
      </c>
      <c r="C62" s="55">
        <v>38233</v>
      </c>
      <c r="D62" s="6">
        <f t="shared" si="0"/>
        <v>160</v>
      </c>
      <c r="E62" s="56">
        <f t="shared" si="2"/>
        <v>240000</v>
      </c>
      <c r="F62" s="56">
        <f t="shared" si="3"/>
        <v>24000</v>
      </c>
      <c r="G62" s="55">
        <v>1217</v>
      </c>
      <c r="H62" s="55">
        <v>1247</v>
      </c>
      <c r="I62" s="57">
        <f t="shared" si="1"/>
        <v>30</v>
      </c>
      <c r="J62" s="58">
        <f t="shared" si="4"/>
        <v>30</v>
      </c>
      <c r="K62" s="59">
        <f t="shared" si="5"/>
        <v>0</v>
      </c>
      <c r="L62" s="50">
        <f t="shared" si="6"/>
        <v>180000</v>
      </c>
      <c r="M62" s="52">
        <f t="shared" si="7"/>
        <v>444000</v>
      </c>
      <c r="N62" s="58">
        <v>2100</v>
      </c>
      <c r="O62" s="58">
        <v>37</v>
      </c>
      <c r="P62" s="58">
        <v>40000</v>
      </c>
      <c r="Q62" s="60"/>
    </row>
    <row r="63" spans="1:17" ht="15.75" x14ac:dyDescent="0.25">
      <c r="A63" s="54" t="s">
        <v>82</v>
      </c>
      <c r="B63" s="55">
        <v>29811</v>
      </c>
      <c r="C63" s="55">
        <v>29934</v>
      </c>
      <c r="D63" s="6">
        <f t="shared" si="0"/>
        <v>123</v>
      </c>
      <c r="E63" s="56">
        <f t="shared" si="2"/>
        <v>184000</v>
      </c>
      <c r="F63" s="56">
        <f t="shared" si="3"/>
        <v>18000</v>
      </c>
      <c r="G63" s="55">
        <v>278</v>
      </c>
      <c r="H63" s="55">
        <v>298</v>
      </c>
      <c r="I63" s="57">
        <f t="shared" si="1"/>
        <v>20</v>
      </c>
      <c r="J63" s="58">
        <f t="shared" si="4"/>
        <v>20</v>
      </c>
      <c r="K63" s="59">
        <f t="shared" si="5"/>
        <v>0</v>
      </c>
      <c r="L63" s="50">
        <f t="shared" si="6"/>
        <v>120000</v>
      </c>
      <c r="M63" s="52">
        <f t="shared" si="7"/>
        <v>322000</v>
      </c>
      <c r="N63" s="58">
        <v>2100</v>
      </c>
      <c r="O63" s="58">
        <v>40</v>
      </c>
      <c r="P63" s="58">
        <v>10000</v>
      </c>
      <c r="Q63" s="60"/>
    </row>
    <row r="64" spans="1:17" ht="15.75" x14ac:dyDescent="0.25">
      <c r="A64" s="54" t="s">
        <v>83</v>
      </c>
      <c r="B64" s="55">
        <v>32625</v>
      </c>
      <c r="C64" s="55">
        <v>32811</v>
      </c>
      <c r="D64" s="6">
        <f t="shared" si="0"/>
        <v>186</v>
      </c>
      <c r="E64" s="56">
        <f t="shared" si="2"/>
        <v>280000</v>
      </c>
      <c r="F64" s="56">
        <f t="shared" si="3"/>
        <v>28000</v>
      </c>
      <c r="G64" s="55">
        <v>319</v>
      </c>
      <c r="H64" s="55">
        <v>340</v>
      </c>
      <c r="I64" s="57">
        <f t="shared" si="1"/>
        <v>21</v>
      </c>
      <c r="J64" s="58">
        <f t="shared" si="4"/>
        <v>21</v>
      </c>
      <c r="K64" s="59">
        <f t="shared" si="5"/>
        <v>0</v>
      </c>
      <c r="L64" s="50">
        <f t="shared" si="6"/>
        <v>126000</v>
      </c>
      <c r="M64" s="52">
        <f t="shared" si="7"/>
        <v>434000</v>
      </c>
      <c r="N64" s="58">
        <v>2100</v>
      </c>
      <c r="O64" s="58">
        <v>65</v>
      </c>
      <c r="P64" s="58">
        <v>45000</v>
      </c>
      <c r="Q64" s="60"/>
    </row>
    <row r="65" spans="1:17" ht="15.75" x14ac:dyDescent="0.25">
      <c r="A65" s="54" t="s">
        <v>84</v>
      </c>
      <c r="B65" s="55">
        <v>34474</v>
      </c>
      <c r="C65" s="55">
        <v>34660</v>
      </c>
      <c r="D65" s="6">
        <f t="shared" si="0"/>
        <v>186</v>
      </c>
      <c r="E65" s="56">
        <f t="shared" si="2"/>
        <v>280000</v>
      </c>
      <c r="F65" s="56">
        <f t="shared" si="3"/>
        <v>28000</v>
      </c>
      <c r="G65" s="55">
        <v>2133</v>
      </c>
      <c r="H65" s="55">
        <v>2172</v>
      </c>
      <c r="I65" s="57">
        <f t="shared" si="1"/>
        <v>39</v>
      </c>
      <c r="J65" s="58">
        <f t="shared" si="4"/>
        <v>32</v>
      </c>
      <c r="K65" s="59">
        <f t="shared" si="5"/>
        <v>7</v>
      </c>
      <c r="L65" s="50">
        <f t="shared" si="6"/>
        <v>283000</v>
      </c>
      <c r="M65" s="52">
        <f t="shared" si="7"/>
        <v>591000</v>
      </c>
      <c r="N65" s="58">
        <v>2100</v>
      </c>
      <c r="O65" s="58">
        <v>54</v>
      </c>
      <c r="P65" s="58">
        <v>15000</v>
      </c>
      <c r="Q65" s="65"/>
    </row>
    <row r="66" spans="1:17" ht="15.75" x14ac:dyDescent="0.25">
      <c r="A66" s="54" t="s">
        <v>85</v>
      </c>
      <c r="B66" s="55">
        <v>36897</v>
      </c>
      <c r="C66" s="55">
        <v>37056</v>
      </c>
      <c r="D66" s="6">
        <f t="shared" si="0"/>
        <v>159</v>
      </c>
      <c r="E66" s="56">
        <f t="shared" si="2"/>
        <v>239000</v>
      </c>
      <c r="F66" s="56">
        <f t="shared" si="3"/>
        <v>24000</v>
      </c>
      <c r="G66" s="55">
        <v>1275</v>
      </c>
      <c r="H66" s="55">
        <v>1292</v>
      </c>
      <c r="I66" s="57">
        <f t="shared" si="1"/>
        <v>17</v>
      </c>
      <c r="J66" s="58">
        <f t="shared" si="4"/>
        <v>17</v>
      </c>
      <c r="K66" s="59">
        <f t="shared" si="5"/>
        <v>0</v>
      </c>
      <c r="L66" s="50">
        <f t="shared" si="6"/>
        <v>102000</v>
      </c>
      <c r="M66" s="52">
        <f t="shared" si="7"/>
        <v>365000</v>
      </c>
      <c r="N66" s="58">
        <v>2100</v>
      </c>
      <c r="O66" s="58">
        <v>0</v>
      </c>
      <c r="P66" s="58"/>
      <c r="Q66" s="60"/>
    </row>
    <row r="67" spans="1:17" ht="15.75" x14ac:dyDescent="0.25">
      <c r="A67" s="54" t="s">
        <v>86</v>
      </c>
      <c r="B67" s="55">
        <v>34855</v>
      </c>
      <c r="C67" s="55">
        <v>35007</v>
      </c>
      <c r="D67" s="6">
        <f t="shared" si="0"/>
        <v>152</v>
      </c>
      <c r="E67" s="56">
        <f t="shared" si="2"/>
        <v>228000</v>
      </c>
      <c r="F67" s="56">
        <f t="shared" si="3"/>
        <v>23000</v>
      </c>
      <c r="G67" s="55">
        <v>2458</v>
      </c>
      <c r="H67" s="55">
        <v>2485</v>
      </c>
      <c r="I67" s="57">
        <f t="shared" si="1"/>
        <v>27</v>
      </c>
      <c r="J67" s="58">
        <f t="shared" si="4"/>
        <v>27</v>
      </c>
      <c r="K67" s="59">
        <f t="shared" si="5"/>
        <v>0</v>
      </c>
      <c r="L67" s="50">
        <f t="shared" si="6"/>
        <v>162000</v>
      </c>
      <c r="M67" s="52">
        <f t="shared" si="7"/>
        <v>413000</v>
      </c>
      <c r="N67" s="58">
        <v>2100</v>
      </c>
      <c r="O67" s="58">
        <v>16</v>
      </c>
      <c r="P67" s="58">
        <v>40000</v>
      </c>
      <c r="Q67" s="60"/>
    </row>
    <row r="68" spans="1:17" ht="15.75" x14ac:dyDescent="0.25">
      <c r="A68" s="54" t="s">
        <v>87</v>
      </c>
      <c r="B68" s="55">
        <v>15067</v>
      </c>
      <c r="C68" s="55">
        <v>15220</v>
      </c>
      <c r="D68" s="6">
        <f t="shared" si="0"/>
        <v>153</v>
      </c>
      <c r="E68" s="56">
        <f t="shared" si="2"/>
        <v>230000</v>
      </c>
      <c r="F68" s="56">
        <f t="shared" si="3"/>
        <v>23000</v>
      </c>
      <c r="G68" s="55">
        <v>4944</v>
      </c>
      <c r="H68" s="55">
        <v>4972</v>
      </c>
      <c r="I68" s="57">
        <f t="shared" si="1"/>
        <v>28</v>
      </c>
      <c r="J68" s="58">
        <f t="shared" si="4"/>
        <v>28</v>
      </c>
      <c r="K68" s="59">
        <f t="shared" si="5"/>
        <v>0</v>
      </c>
      <c r="L68" s="50">
        <f t="shared" si="6"/>
        <v>168000</v>
      </c>
      <c r="M68" s="52">
        <f t="shared" si="7"/>
        <v>421000</v>
      </c>
      <c r="N68" s="58">
        <v>2100</v>
      </c>
      <c r="O68" s="58">
        <v>18</v>
      </c>
      <c r="P68" s="58">
        <v>45000</v>
      </c>
      <c r="Q68" s="60"/>
    </row>
    <row r="69" spans="1:17" ht="15.75" x14ac:dyDescent="0.25">
      <c r="A69" s="54" t="s">
        <v>88</v>
      </c>
      <c r="B69" s="55">
        <v>33763</v>
      </c>
      <c r="C69" s="55">
        <v>33946</v>
      </c>
      <c r="D69" s="6">
        <f t="shared" si="0"/>
        <v>183</v>
      </c>
      <c r="E69" s="56">
        <f t="shared" si="2"/>
        <v>276000</v>
      </c>
      <c r="F69" s="56">
        <f t="shared" si="3"/>
        <v>28000</v>
      </c>
      <c r="G69" s="55">
        <v>917</v>
      </c>
      <c r="H69" s="55">
        <v>936</v>
      </c>
      <c r="I69" s="57">
        <f t="shared" si="1"/>
        <v>19</v>
      </c>
      <c r="J69" s="58">
        <f t="shared" si="4"/>
        <v>19</v>
      </c>
      <c r="K69" s="59">
        <f t="shared" si="5"/>
        <v>0</v>
      </c>
      <c r="L69" s="50">
        <f t="shared" si="6"/>
        <v>114000</v>
      </c>
      <c r="M69" s="52">
        <f t="shared" si="7"/>
        <v>418000</v>
      </c>
      <c r="N69" s="58">
        <v>2100</v>
      </c>
      <c r="O69" s="58">
        <v>16</v>
      </c>
      <c r="P69" s="58">
        <v>70000</v>
      </c>
      <c r="Q69" s="60"/>
    </row>
    <row r="70" spans="1:17" ht="15.75" x14ac:dyDescent="0.25">
      <c r="A70" s="54" t="s">
        <v>89</v>
      </c>
      <c r="B70" s="55">
        <v>32200</v>
      </c>
      <c r="C70" s="55">
        <v>32339</v>
      </c>
      <c r="D70" s="6">
        <f t="shared" si="0"/>
        <v>139</v>
      </c>
      <c r="E70" s="56">
        <f t="shared" si="2"/>
        <v>208000</v>
      </c>
      <c r="F70" s="56">
        <f t="shared" si="3"/>
        <v>21000</v>
      </c>
      <c r="G70" s="55">
        <v>3730</v>
      </c>
      <c r="H70" s="55">
        <v>3757</v>
      </c>
      <c r="I70" s="57">
        <f t="shared" si="1"/>
        <v>27</v>
      </c>
      <c r="J70" s="58">
        <f t="shared" si="4"/>
        <v>27</v>
      </c>
      <c r="K70" s="59">
        <f t="shared" si="5"/>
        <v>0</v>
      </c>
      <c r="L70" s="50">
        <f t="shared" si="6"/>
        <v>162000</v>
      </c>
      <c r="M70" s="52">
        <f t="shared" si="7"/>
        <v>391000</v>
      </c>
      <c r="N70" s="58">
        <v>2100</v>
      </c>
      <c r="O70" s="58">
        <v>0</v>
      </c>
      <c r="P70" s="58">
        <v>10000</v>
      </c>
      <c r="Q70" s="60"/>
    </row>
    <row r="71" spans="1:17" ht="15.75" x14ac:dyDescent="0.25">
      <c r="A71" s="54" t="s">
        <v>90</v>
      </c>
      <c r="B71" s="55">
        <v>29183</v>
      </c>
      <c r="C71" s="55">
        <v>29377</v>
      </c>
      <c r="D71" s="6">
        <f t="shared" si="0"/>
        <v>194</v>
      </c>
      <c r="E71" s="56">
        <f t="shared" si="2"/>
        <v>293000</v>
      </c>
      <c r="F71" s="56">
        <f t="shared" si="3"/>
        <v>29000</v>
      </c>
      <c r="G71" s="55">
        <v>381</v>
      </c>
      <c r="H71" s="55">
        <v>410</v>
      </c>
      <c r="I71" s="57">
        <f t="shared" si="1"/>
        <v>29</v>
      </c>
      <c r="J71" s="58">
        <f t="shared" si="4"/>
        <v>29</v>
      </c>
      <c r="K71" s="59">
        <f t="shared" si="5"/>
        <v>0</v>
      </c>
      <c r="L71" s="50">
        <f t="shared" si="6"/>
        <v>174000</v>
      </c>
      <c r="M71" s="52">
        <f t="shared" si="7"/>
        <v>496000</v>
      </c>
      <c r="N71" s="58">
        <v>2100</v>
      </c>
      <c r="O71" s="58">
        <v>0</v>
      </c>
      <c r="P71" s="58">
        <v>25000</v>
      </c>
      <c r="Q71" s="60"/>
    </row>
    <row r="72" spans="1:17" ht="15.75" x14ac:dyDescent="0.25">
      <c r="A72" s="54" t="s">
        <v>91</v>
      </c>
      <c r="B72" s="55">
        <v>29101</v>
      </c>
      <c r="C72" s="55">
        <v>29293</v>
      </c>
      <c r="D72" s="6">
        <f t="shared" si="0"/>
        <v>192</v>
      </c>
      <c r="E72" s="56">
        <f t="shared" si="2"/>
        <v>289000</v>
      </c>
      <c r="F72" s="56">
        <f t="shared" si="3"/>
        <v>29000</v>
      </c>
      <c r="G72" s="55">
        <v>2117</v>
      </c>
      <c r="H72" s="55">
        <v>2149</v>
      </c>
      <c r="I72" s="57">
        <f t="shared" si="1"/>
        <v>32</v>
      </c>
      <c r="J72" s="58">
        <f t="shared" si="4"/>
        <v>32</v>
      </c>
      <c r="K72" s="59">
        <f t="shared" si="5"/>
        <v>0</v>
      </c>
      <c r="L72" s="50">
        <f t="shared" si="6"/>
        <v>192000</v>
      </c>
      <c r="M72" s="52">
        <f t="shared" si="7"/>
        <v>510000</v>
      </c>
      <c r="N72" s="58">
        <v>2100</v>
      </c>
      <c r="O72" s="58">
        <v>0</v>
      </c>
      <c r="P72" s="58">
        <v>55000</v>
      </c>
      <c r="Q72" s="60"/>
    </row>
    <row r="73" spans="1:17" ht="15.75" x14ac:dyDescent="0.25">
      <c r="A73" s="54" t="s">
        <v>92</v>
      </c>
      <c r="B73" s="55">
        <v>32490</v>
      </c>
      <c r="C73" s="55">
        <v>32635</v>
      </c>
      <c r="D73" s="6">
        <f t="shared" si="0"/>
        <v>145</v>
      </c>
      <c r="E73" s="56">
        <f t="shared" si="2"/>
        <v>217000</v>
      </c>
      <c r="F73" s="56">
        <f t="shared" si="3"/>
        <v>22000</v>
      </c>
      <c r="G73" s="55">
        <v>2048</v>
      </c>
      <c r="H73" s="55">
        <v>2072</v>
      </c>
      <c r="I73" s="57">
        <f t="shared" si="1"/>
        <v>24</v>
      </c>
      <c r="J73" s="58">
        <f t="shared" si="4"/>
        <v>24</v>
      </c>
      <c r="K73" s="59">
        <f t="shared" si="5"/>
        <v>0</v>
      </c>
      <c r="L73" s="50">
        <f t="shared" si="6"/>
        <v>144000</v>
      </c>
      <c r="M73" s="52">
        <f t="shared" si="7"/>
        <v>383000</v>
      </c>
      <c r="N73" s="58">
        <v>2100</v>
      </c>
      <c r="O73" s="58">
        <v>24</v>
      </c>
      <c r="P73" s="58">
        <v>20000</v>
      </c>
      <c r="Q73" s="60"/>
    </row>
    <row r="74" spans="1:17" ht="15.75" x14ac:dyDescent="0.25">
      <c r="A74" s="54" t="s">
        <v>93</v>
      </c>
      <c r="B74" s="55">
        <v>8666</v>
      </c>
      <c r="C74" s="55">
        <v>8811</v>
      </c>
      <c r="D74" s="6">
        <f t="shared" si="0"/>
        <v>145</v>
      </c>
      <c r="E74" s="56">
        <f t="shared" si="2"/>
        <v>217000</v>
      </c>
      <c r="F74" s="56">
        <f t="shared" si="3"/>
        <v>22000</v>
      </c>
      <c r="G74" s="55">
        <v>131</v>
      </c>
      <c r="H74" s="55">
        <v>140</v>
      </c>
      <c r="I74" s="57">
        <f t="shared" si="1"/>
        <v>9</v>
      </c>
      <c r="J74" s="58">
        <f t="shared" si="4"/>
        <v>9</v>
      </c>
      <c r="K74" s="59">
        <f t="shared" si="5"/>
        <v>0</v>
      </c>
      <c r="L74" s="50">
        <f t="shared" si="6"/>
        <v>54000</v>
      </c>
      <c r="M74" s="52">
        <f t="shared" si="7"/>
        <v>293000</v>
      </c>
      <c r="N74" s="58">
        <v>2100</v>
      </c>
      <c r="O74" s="58">
        <v>19</v>
      </c>
      <c r="P74" s="58">
        <v>25000</v>
      </c>
      <c r="Q74" s="60"/>
    </row>
    <row r="75" spans="1:17" ht="15.75" x14ac:dyDescent="0.25">
      <c r="A75" s="54" t="s">
        <v>94</v>
      </c>
      <c r="B75" s="55">
        <v>33138</v>
      </c>
      <c r="C75" s="55">
        <v>33281</v>
      </c>
      <c r="D75" s="6">
        <f t="shared" si="0"/>
        <v>143</v>
      </c>
      <c r="E75" s="56">
        <f t="shared" si="2"/>
        <v>214000</v>
      </c>
      <c r="F75" s="56">
        <f t="shared" si="3"/>
        <v>21000</v>
      </c>
      <c r="G75" s="55">
        <v>1138</v>
      </c>
      <c r="H75" s="55">
        <v>1170</v>
      </c>
      <c r="I75" s="57">
        <f t="shared" si="1"/>
        <v>32</v>
      </c>
      <c r="J75" s="58">
        <f t="shared" si="4"/>
        <v>32</v>
      </c>
      <c r="K75" s="59">
        <f t="shared" si="5"/>
        <v>0</v>
      </c>
      <c r="L75" s="50">
        <f t="shared" si="6"/>
        <v>192000</v>
      </c>
      <c r="M75" s="52">
        <f t="shared" si="7"/>
        <v>427000</v>
      </c>
      <c r="N75" s="58">
        <v>2100</v>
      </c>
      <c r="O75" s="58">
        <v>61</v>
      </c>
      <c r="P75" s="58">
        <v>20000</v>
      </c>
      <c r="Q75" s="60"/>
    </row>
    <row r="76" spans="1:17" ht="15.75" x14ac:dyDescent="0.25">
      <c r="A76" s="54" t="s">
        <v>95</v>
      </c>
      <c r="B76" s="55">
        <v>36034</v>
      </c>
      <c r="C76" s="55">
        <v>36187</v>
      </c>
      <c r="D76" s="6">
        <f t="shared" si="0"/>
        <v>153</v>
      </c>
      <c r="E76" s="56">
        <f t="shared" si="2"/>
        <v>230000</v>
      </c>
      <c r="F76" s="56">
        <f t="shared" si="3"/>
        <v>23000</v>
      </c>
      <c r="G76" s="55">
        <v>1333</v>
      </c>
      <c r="H76" s="55">
        <v>1365</v>
      </c>
      <c r="I76" s="57">
        <f t="shared" si="1"/>
        <v>32</v>
      </c>
      <c r="J76" s="58">
        <f t="shared" si="4"/>
        <v>32</v>
      </c>
      <c r="K76" s="59">
        <f t="shared" si="5"/>
        <v>0</v>
      </c>
      <c r="L76" s="50">
        <f t="shared" si="6"/>
        <v>192000</v>
      </c>
      <c r="M76" s="52">
        <f t="shared" si="7"/>
        <v>445000</v>
      </c>
      <c r="N76" s="58">
        <v>2100</v>
      </c>
      <c r="O76" s="58">
        <v>21</v>
      </c>
      <c r="P76" s="58">
        <v>20000</v>
      </c>
      <c r="Q76" s="60"/>
    </row>
    <row r="77" spans="1:17" ht="15.75" x14ac:dyDescent="0.25">
      <c r="A77" s="54" t="s">
        <v>96</v>
      </c>
      <c r="B77" s="55">
        <v>32835</v>
      </c>
      <c r="C77" s="55">
        <v>32936</v>
      </c>
      <c r="D77" s="6">
        <f t="shared" si="0"/>
        <v>101</v>
      </c>
      <c r="E77" s="56">
        <f t="shared" si="2"/>
        <v>150000</v>
      </c>
      <c r="F77" s="56">
        <f t="shared" si="3"/>
        <v>15000</v>
      </c>
      <c r="G77" s="55">
        <v>1549</v>
      </c>
      <c r="H77" s="55">
        <v>1600</v>
      </c>
      <c r="I77" s="57">
        <f t="shared" si="1"/>
        <v>51</v>
      </c>
      <c r="J77" s="58">
        <f t="shared" si="4"/>
        <v>32</v>
      </c>
      <c r="K77" s="59">
        <f t="shared" si="5"/>
        <v>19</v>
      </c>
      <c r="L77" s="50">
        <f t="shared" si="6"/>
        <v>439000</v>
      </c>
      <c r="M77" s="52">
        <f t="shared" si="7"/>
        <v>604000</v>
      </c>
      <c r="N77" s="58">
        <v>2100</v>
      </c>
      <c r="O77" s="58">
        <v>36</v>
      </c>
      <c r="P77" s="58">
        <v>45000</v>
      </c>
      <c r="Q77" s="60"/>
    </row>
    <row r="78" spans="1:17" ht="15.75" x14ac:dyDescent="0.25">
      <c r="A78" s="54" t="s">
        <v>97</v>
      </c>
      <c r="B78" s="55">
        <v>30028</v>
      </c>
      <c r="C78" s="55">
        <v>30202</v>
      </c>
      <c r="D78" s="6">
        <f t="shared" si="0"/>
        <v>174</v>
      </c>
      <c r="E78" s="56">
        <f t="shared" si="2"/>
        <v>262000</v>
      </c>
      <c r="F78" s="56">
        <f t="shared" si="3"/>
        <v>26000</v>
      </c>
      <c r="G78" s="55">
        <v>285</v>
      </c>
      <c r="H78" s="55">
        <v>305</v>
      </c>
      <c r="I78" s="57">
        <f t="shared" si="1"/>
        <v>20</v>
      </c>
      <c r="J78" s="58">
        <f t="shared" si="4"/>
        <v>20</v>
      </c>
      <c r="K78" s="59">
        <f t="shared" si="5"/>
        <v>0</v>
      </c>
      <c r="L78" s="50">
        <f t="shared" si="6"/>
        <v>120000</v>
      </c>
      <c r="M78" s="52">
        <f t="shared" si="7"/>
        <v>408000</v>
      </c>
      <c r="N78" s="58">
        <v>2100</v>
      </c>
      <c r="O78" s="58">
        <v>28</v>
      </c>
      <c r="P78" s="58">
        <v>25000</v>
      </c>
      <c r="Q78" s="60"/>
    </row>
    <row r="79" spans="1:17" ht="15.75" x14ac:dyDescent="0.25">
      <c r="A79" s="54" t="s">
        <v>98</v>
      </c>
      <c r="B79" s="55">
        <v>39382</v>
      </c>
      <c r="C79" s="55">
        <v>39558</v>
      </c>
      <c r="D79" s="6">
        <f t="shared" ref="D79:D86" si="8">C79-B79</f>
        <v>176</v>
      </c>
      <c r="E79" s="56">
        <f t="shared" si="2"/>
        <v>265000</v>
      </c>
      <c r="F79" s="56">
        <f t="shared" si="3"/>
        <v>27000</v>
      </c>
      <c r="G79" s="55">
        <v>2082</v>
      </c>
      <c r="H79" s="55">
        <v>2110</v>
      </c>
      <c r="I79" s="57">
        <f t="shared" si="1"/>
        <v>28</v>
      </c>
      <c r="J79" s="58">
        <f t="shared" si="4"/>
        <v>28</v>
      </c>
      <c r="K79" s="59">
        <f t="shared" si="5"/>
        <v>0</v>
      </c>
      <c r="L79" s="50">
        <f t="shared" si="6"/>
        <v>168000</v>
      </c>
      <c r="M79" s="52">
        <f t="shared" si="7"/>
        <v>460000</v>
      </c>
      <c r="N79" s="58">
        <v>2100</v>
      </c>
      <c r="O79" s="58">
        <v>15</v>
      </c>
      <c r="P79" s="58">
        <v>40000</v>
      </c>
      <c r="Q79" s="60"/>
    </row>
    <row r="80" spans="1:17" ht="15.75" x14ac:dyDescent="0.25">
      <c r="A80" s="54" t="s">
        <v>99</v>
      </c>
      <c r="B80" s="55">
        <v>30971</v>
      </c>
      <c r="C80" s="55">
        <v>31158</v>
      </c>
      <c r="D80" s="6">
        <f t="shared" si="8"/>
        <v>187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282000</v>
      </c>
      <c r="F80" s="56">
        <f t="shared" ref="F80:F94" si="10">ROUND(E80*10%,-3)</f>
        <v>28000</v>
      </c>
      <c r="G80" s="55">
        <v>310</v>
      </c>
      <c r="H80" s="55">
        <v>338</v>
      </c>
      <c r="I80" s="57">
        <f t="shared" ref="I80:I94" si="11">H80-G80</f>
        <v>28</v>
      </c>
      <c r="J80" s="58">
        <f t="shared" ref="J80:J94" si="12">IF(I80&lt;=32,I80,32)</f>
        <v>28</v>
      </c>
      <c r="K80" s="59">
        <f t="shared" ref="K80:K94" si="13">IF(I80&gt;32,I80-32,0)</f>
        <v>0</v>
      </c>
      <c r="L80" s="50">
        <f t="shared" ref="L80:L94" si="14">ROUND((J80*6000+K80*13000),-3)</f>
        <v>168000</v>
      </c>
      <c r="M80" s="52">
        <f t="shared" si="7"/>
        <v>478000</v>
      </c>
      <c r="N80" s="58">
        <v>2100</v>
      </c>
      <c r="O80" s="58">
        <v>29</v>
      </c>
      <c r="P80" s="58"/>
      <c r="Q80" s="60"/>
    </row>
    <row r="81" spans="1:17" ht="15.75" x14ac:dyDescent="0.25">
      <c r="A81" s="54" t="s">
        <v>100</v>
      </c>
      <c r="B81" s="55">
        <v>9954</v>
      </c>
      <c r="C81" s="55">
        <v>10114</v>
      </c>
      <c r="D81" s="6">
        <f t="shared" si="8"/>
        <v>160</v>
      </c>
      <c r="E81" s="56">
        <f t="shared" si="9"/>
        <v>240000</v>
      </c>
      <c r="F81" s="56">
        <f t="shared" si="10"/>
        <v>24000</v>
      </c>
      <c r="G81" s="55">
        <v>1803</v>
      </c>
      <c r="H81" s="55">
        <v>1823</v>
      </c>
      <c r="I81" s="57">
        <f t="shared" si="11"/>
        <v>20</v>
      </c>
      <c r="J81" s="58">
        <f t="shared" si="12"/>
        <v>20</v>
      </c>
      <c r="K81" s="59">
        <f t="shared" si="13"/>
        <v>0</v>
      </c>
      <c r="L81" s="50">
        <f t="shared" si="14"/>
        <v>120000</v>
      </c>
      <c r="M81" s="52">
        <f t="shared" ref="M81:M89" si="15">ROUND(E81+F81+L81,-3)</f>
        <v>384000</v>
      </c>
      <c r="N81" s="58">
        <v>2100</v>
      </c>
      <c r="O81" s="58">
        <v>17</v>
      </c>
      <c r="P81" s="58"/>
      <c r="Q81" s="60"/>
    </row>
    <row r="82" spans="1:17" ht="15.75" x14ac:dyDescent="0.25">
      <c r="A82" s="54" t="s">
        <v>101</v>
      </c>
      <c r="B82" s="55">
        <v>38639</v>
      </c>
      <c r="C82" s="55">
        <v>38783</v>
      </c>
      <c r="D82" s="6">
        <f t="shared" si="8"/>
        <v>144</v>
      </c>
      <c r="E82" s="56">
        <f t="shared" si="9"/>
        <v>216000</v>
      </c>
      <c r="F82" s="56">
        <f t="shared" si="10"/>
        <v>22000</v>
      </c>
      <c r="G82" s="55">
        <v>1668</v>
      </c>
      <c r="H82" s="55">
        <v>1690</v>
      </c>
      <c r="I82" s="57">
        <f t="shared" si="11"/>
        <v>22</v>
      </c>
      <c r="J82" s="58">
        <f t="shared" si="12"/>
        <v>22</v>
      </c>
      <c r="K82" s="59">
        <f t="shared" si="13"/>
        <v>0</v>
      </c>
      <c r="L82" s="50">
        <f t="shared" si="14"/>
        <v>132000</v>
      </c>
      <c r="M82" s="52">
        <f t="shared" si="15"/>
        <v>370000</v>
      </c>
      <c r="N82" s="58">
        <v>2100</v>
      </c>
      <c r="O82" s="58">
        <v>8</v>
      </c>
      <c r="P82" s="58">
        <v>20000</v>
      </c>
      <c r="Q82" s="60"/>
    </row>
    <row r="83" spans="1:17" ht="15.75" x14ac:dyDescent="0.25">
      <c r="A83" s="54" t="s">
        <v>102</v>
      </c>
      <c r="B83" s="55">
        <v>33086</v>
      </c>
      <c r="C83" s="55">
        <v>33193</v>
      </c>
      <c r="D83" s="6">
        <f t="shared" si="8"/>
        <v>107</v>
      </c>
      <c r="E83" s="56">
        <f t="shared" si="9"/>
        <v>159000</v>
      </c>
      <c r="F83" s="56">
        <f t="shared" si="10"/>
        <v>16000</v>
      </c>
      <c r="G83" s="55">
        <v>719</v>
      </c>
      <c r="H83" s="55">
        <v>736</v>
      </c>
      <c r="I83" s="57">
        <f t="shared" si="11"/>
        <v>17</v>
      </c>
      <c r="J83" s="58">
        <f t="shared" si="12"/>
        <v>17</v>
      </c>
      <c r="K83" s="59">
        <f t="shared" si="13"/>
        <v>0</v>
      </c>
      <c r="L83" s="50">
        <f t="shared" si="14"/>
        <v>102000</v>
      </c>
      <c r="M83" s="52">
        <f t="shared" si="15"/>
        <v>277000</v>
      </c>
      <c r="N83" s="58">
        <v>2100</v>
      </c>
      <c r="O83" s="58">
        <v>14</v>
      </c>
      <c r="P83" s="58">
        <v>10000</v>
      </c>
      <c r="Q83" s="60"/>
    </row>
    <row r="84" spans="1:17" ht="15.75" x14ac:dyDescent="0.25">
      <c r="A84" s="54" t="s">
        <v>103</v>
      </c>
      <c r="B84" s="55">
        <v>33293</v>
      </c>
      <c r="C84" s="55">
        <v>33506</v>
      </c>
      <c r="D84" s="6">
        <f t="shared" si="8"/>
        <v>213</v>
      </c>
      <c r="E84" s="56">
        <f t="shared" si="9"/>
        <v>325000</v>
      </c>
      <c r="F84" s="56">
        <f t="shared" si="10"/>
        <v>33000</v>
      </c>
      <c r="G84" s="55">
        <v>1472</v>
      </c>
      <c r="H84" s="55">
        <v>1504</v>
      </c>
      <c r="I84" s="57">
        <f t="shared" si="11"/>
        <v>32</v>
      </c>
      <c r="J84" s="58">
        <f t="shared" si="12"/>
        <v>32</v>
      </c>
      <c r="K84" s="59">
        <f t="shared" si="13"/>
        <v>0</v>
      </c>
      <c r="L84" s="50">
        <f t="shared" si="14"/>
        <v>192000</v>
      </c>
      <c r="M84" s="52">
        <f t="shared" si="15"/>
        <v>550000</v>
      </c>
      <c r="N84" s="58">
        <v>2100</v>
      </c>
      <c r="O84" s="58">
        <v>18</v>
      </c>
      <c r="P84" s="58">
        <v>20000</v>
      </c>
      <c r="Q84" s="60"/>
    </row>
    <row r="85" spans="1:17" ht="15.75" x14ac:dyDescent="0.25">
      <c r="A85" s="54" t="s">
        <v>104</v>
      </c>
      <c r="B85" s="55">
        <v>36536</v>
      </c>
      <c r="C85" s="55">
        <v>36665</v>
      </c>
      <c r="D85" s="6">
        <f t="shared" si="8"/>
        <v>129</v>
      </c>
      <c r="E85" s="56">
        <f t="shared" si="9"/>
        <v>193000</v>
      </c>
      <c r="F85" s="56">
        <f t="shared" si="10"/>
        <v>19000</v>
      </c>
      <c r="G85" s="55">
        <v>275</v>
      </c>
      <c r="H85" s="55">
        <v>290</v>
      </c>
      <c r="I85" s="57">
        <f t="shared" si="11"/>
        <v>15</v>
      </c>
      <c r="J85" s="58">
        <f t="shared" si="12"/>
        <v>15</v>
      </c>
      <c r="K85" s="59">
        <f t="shared" si="13"/>
        <v>0</v>
      </c>
      <c r="L85" s="50">
        <f t="shared" si="14"/>
        <v>90000</v>
      </c>
      <c r="M85" s="52">
        <f t="shared" si="15"/>
        <v>302000</v>
      </c>
      <c r="N85" s="58">
        <v>2100</v>
      </c>
      <c r="O85" s="58">
        <v>13</v>
      </c>
      <c r="P85" s="58">
        <v>20000</v>
      </c>
      <c r="Q85" s="60"/>
    </row>
    <row r="86" spans="1:17" ht="15.75" x14ac:dyDescent="0.25">
      <c r="A86" s="54" t="s">
        <v>105</v>
      </c>
      <c r="B86" s="55">
        <v>34879</v>
      </c>
      <c r="C86" s="55">
        <v>34982</v>
      </c>
      <c r="D86" s="6">
        <f t="shared" si="8"/>
        <v>103</v>
      </c>
      <c r="E86" s="56">
        <f t="shared" si="9"/>
        <v>153000</v>
      </c>
      <c r="F86" s="56">
        <f t="shared" si="10"/>
        <v>15000</v>
      </c>
      <c r="G86" s="55">
        <v>394</v>
      </c>
      <c r="H86" s="55">
        <v>416</v>
      </c>
      <c r="I86" s="57">
        <f t="shared" si="11"/>
        <v>22</v>
      </c>
      <c r="J86" s="58">
        <f t="shared" si="12"/>
        <v>22</v>
      </c>
      <c r="K86" s="59">
        <f t="shared" si="13"/>
        <v>0</v>
      </c>
      <c r="L86" s="50">
        <f t="shared" si="14"/>
        <v>132000</v>
      </c>
      <c r="M86" s="52">
        <f t="shared" si="15"/>
        <v>300000</v>
      </c>
      <c r="N86" s="58">
        <v>2100</v>
      </c>
      <c r="O86" s="58">
        <v>4</v>
      </c>
      <c r="P86" s="58">
        <v>10000</v>
      </c>
      <c r="Q86" s="60"/>
    </row>
    <row r="87" spans="1:17" ht="15.75" x14ac:dyDescent="0.25">
      <c r="A87" s="54" t="s">
        <v>106</v>
      </c>
      <c r="B87" s="55">
        <v>452</v>
      </c>
      <c r="C87" s="55">
        <v>604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2282</v>
      </c>
      <c r="H87" s="55">
        <v>2301</v>
      </c>
      <c r="I87" s="57">
        <f t="shared" si="11"/>
        <v>19</v>
      </c>
      <c r="J87" s="58">
        <f t="shared" si="12"/>
        <v>19</v>
      </c>
      <c r="K87" s="59">
        <f t="shared" si="13"/>
        <v>0</v>
      </c>
      <c r="L87" s="50">
        <f t="shared" si="14"/>
        <v>114000</v>
      </c>
      <c r="M87" s="52">
        <f t="shared" si="15"/>
        <v>409000</v>
      </c>
      <c r="N87" s="58">
        <v>2100</v>
      </c>
      <c r="O87" s="58">
        <v>4</v>
      </c>
      <c r="P87" s="58">
        <v>10000</v>
      </c>
      <c r="Q87" s="60"/>
    </row>
    <row r="88" spans="1:17" ht="15.75" x14ac:dyDescent="0.25">
      <c r="A88" s="45" t="s">
        <v>107</v>
      </c>
      <c r="B88" s="66">
        <v>35224</v>
      </c>
      <c r="C88" s="66">
        <v>35392</v>
      </c>
      <c r="D88" s="6">
        <f t="shared" ref="D88:D94" si="16">C88-B88</f>
        <v>168</v>
      </c>
      <c r="E88" s="56">
        <f t="shared" si="9"/>
        <v>253000</v>
      </c>
      <c r="F88" s="56">
        <f t="shared" si="10"/>
        <v>25000</v>
      </c>
      <c r="G88" s="55">
        <v>361</v>
      </c>
      <c r="H88" s="55">
        <v>379</v>
      </c>
      <c r="I88" s="57">
        <f t="shared" si="11"/>
        <v>18</v>
      </c>
      <c r="J88" s="58">
        <f t="shared" si="12"/>
        <v>18</v>
      </c>
      <c r="K88" s="59">
        <f t="shared" si="13"/>
        <v>0</v>
      </c>
      <c r="L88" s="50">
        <f t="shared" si="14"/>
        <v>108000</v>
      </c>
      <c r="M88" s="52">
        <f t="shared" si="15"/>
        <v>386000</v>
      </c>
      <c r="N88" s="58">
        <v>2100</v>
      </c>
      <c r="O88" s="58">
        <v>40</v>
      </c>
      <c r="P88" s="58">
        <v>20000</v>
      </c>
      <c r="Q88" s="67"/>
    </row>
    <row r="89" spans="1:17" ht="15.75" x14ac:dyDescent="0.25">
      <c r="A89" s="45" t="s">
        <v>108</v>
      </c>
      <c r="B89" s="66">
        <v>35684</v>
      </c>
      <c r="C89" s="66">
        <v>35857</v>
      </c>
      <c r="D89" s="6">
        <f t="shared" si="16"/>
        <v>173</v>
      </c>
      <c r="E89" s="56">
        <f t="shared" si="9"/>
        <v>260000</v>
      </c>
      <c r="F89" s="56">
        <f t="shared" si="10"/>
        <v>26000</v>
      </c>
      <c r="G89" s="66">
        <v>340</v>
      </c>
      <c r="H89" s="66">
        <v>361</v>
      </c>
      <c r="I89" s="57">
        <f t="shared" si="11"/>
        <v>21</v>
      </c>
      <c r="J89" s="58">
        <f t="shared" si="12"/>
        <v>21</v>
      </c>
      <c r="K89" s="59">
        <f t="shared" si="13"/>
        <v>0</v>
      </c>
      <c r="L89" s="50">
        <f t="shared" si="14"/>
        <v>126000</v>
      </c>
      <c r="M89" s="52">
        <f t="shared" si="15"/>
        <v>412000</v>
      </c>
      <c r="N89" s="58">
        <v>2100</v>
      </c>
      <c r="O89" s="58">
        <v>16</v>
      </c>
      <c r="P89" s="58">
        <v>25000</v>
      </c>
      <c r="Q89" s="67"/>
    </row>
    <row r="90" spans="1:17" ht="15.75" x14ac:dyDescent="0.25">
      <c r="A90" s="45" t="s">
        <v>109</v>
      </c>
      <c r="B90" s="66">
        <v>35754</v>
      </c>
      <c r="C90" s="66">
        <v>35960</v>
      </c>
      <c r="D90" s="6">
        <f t="shared" si="16"/>
        <v>206</v>
      </c>
      <c r="E90" s="56">
        <f t="shared" si="9"/>
        <v>312000</v>
      </c>
      <c r="F90" s="56">
        <f t="shared" si="10"/>
        <v>31000</v>
      </c>
      <c r="G90" s="66">
        <v>1933</v>
      </c>
      <c r="H90" s="66">
        <v>1964</v>
      </c>
      <c r="I90" s="57">
        <f t="shared" si="11"/>
        <v>31</v>
      </c>
      <c r="J90" s="58">
        <f>IF(I90&lt;=32,I90,32)</f>
        <v>31</v>
      </c>
      <c r="K90" s="59">
        <f t="shared" si="13"/>
        <v>0</v>
      </c>
      <c r="L90" s="50">
        <f t="shared" si="14"/>
        <v>186000</v>
      </c>
      <c r="M90" s="52">
        <f>ROUND(E90+F90+L90,-3)</f>
        <v>529000</v>
      </c>
      <c r="N90" s="58">
        <v>2100</v>
      </c>
      <c r="O90" s="58">
        <v>3</v>
      </c>
      <c r="P90" s="58">
        <v>50000</v>
      </c>
      <c r="Q90" s="67"/>
    </row>
    <row r="91" spans="1:17" ht="15.75" x14ac:dyDescent="0.25">
      <c r="A91" s="45" t="s">
        <v>110</v>
      </c>
      <c r="B91" s="66">
        <v>28093</v>
      </c>
      <c r="C91" s="66">
        <v>28312</v>
      </c>
      <c r="D91" s="6">
        <f t="shared" si="16"/>
        <v>219</v>
      </c>
      <c r="E91" s="56">
        <f t="shared" si="9"/>
        <v>336000</v>
      </c>
      <c r="F91" s="56">
        <f t="shared" si="10"/>
        <v>34000</v>
      </c>
      <c r="G91" s="55">
        <v>1079</v>
      </c>
      <c r="H91" s="55">
        <v>1104</v>
      </c>
      <c r="I91" s="57">
        <f t="shared" si="11"/>
        <v>25</v>
      </c>
      <c r="J91" s="58">
        <f t="shared" si="12"/>
        <v>25</v>
      </c>
      <c r="K91" s="59">
        <f t="shared" si="13"/>
        <v>0</v>
      </c>
      <c r="L91" s="50">
        <f t="shared" si="14"/>
        <v>150000</v>
      </c>
      <c r="M91" s="52">
        <f t="shared" ref="M91:M94" si="17">ROUND(E91+F91+L91,-3)</f>
        <v>520000</v>
      </c>
      <c r="N91" s="58">
        <v>2100</v>
      </c>
      <c r="O91" s="58">
        <v>26</v>
      </c>
      <c r="P91" s="58">
        <v>10000</v>
      </c>
      <c r="Q91" s="67"/>
    </row>
    <row r="92" spans="1:17" ht="15.75" x14ac:dyDescent="0.25">
      <c r="A92" s="45" t="s">
        <v>111</v>
      </c>
      <c r="B92" s="66">
        <v>35374</v>
      </c>
      <c r="C92" s="66">
        <v>35564</v>
      </c>
      <c r="D92" s="6">
        <f t="shared" si="16"/>
        <v>190</v>
      </c>
      <c r="E92" s="56">
        <f t="shared" si="9"/>
        <v>286000</v>
      </c>
      <c r="F92" s="56">
        <f t="shared" si="10"/>
        <v>29000</v>
      </c>
      <c r="G92" s="66">
        <v>6815</v>
      </c>
      <c r="H92" s="66">
        <v>6852</v>
      </c>
      <c r="I92" s="57">
        <f t="shared" si="11"/>
        <v>37</v>
      </c>
      <c r="J92" s="58">
        <f t="shared" si="12"/>
        <v>32</v>
      </c>
      <c r="K92" s="59">
        <f t="shared" si="13"/>
        <v>5</v>
      </c>
      <c r="L92" s="50">
        <f t="shared" si="14"/>
        <v>257000</v>
      </c>
      <c r="M92" s="52">
        <f t="shared" si="17"/>
        <v>572000</v>
      </c>
      <c r="N92" s="58">
        <v>2100</v>
      </c>
      <c r="O92" s="58">
        <v>19</v>
      </c>
      <c r="P92" s="58"/>
      <c r="Q92" s="67"/>
    </row>
    <row r="93" spans="1:17" ht="15.75" x14ac:dyDescent="0.25">
      <c r="A93" s="45" t="s">
        <v>112</v>
      </c>
      <c r="B93" s="66">
        <v>27684</v>
      </c>
      <c r="C93" s="66">
        <v>27829</v>
      </c>
      <c r="D93" s="6">
        <f t="shared" si="16"/>
        <v>145</v>
      </c>
      <c r="E93" s="56">
        <f t="shared" si="9"/>
        <v>217000</v>
      </c>
      <c r="F93" s="56">
        <f t="shared" si="10"/>
        <v>22000</v>
      </c>
      <c r="G93" s="66">
        <v>97</v>
      </c>
      <c r="H93" s="66">
        <v>119</v>
      </c>
      <c r="I93" s="57">
        <f t="shared" si="11"/>
        <v>22</v>
      </c>
      <c r="J93" s="58">
        <f t="shared" si="12"/>
        <v>22</v>
      </c>
      <c r="K93" s="59">
        <f t="shared" si="13"/>
        <v>0</v>
      </c>
      <c r="L93" s="50">
        <f t="shared" si="14"/>
        <v>132000</v>
      </c>
      <c r="M93" s="52">
        <f t="shared" si="17"/>
        <v>371000</v>
      </c>
      <c r="N93" s="58">
        <v>2100</v>
      </c>
      <c r="O93" s="58">
        <v>20</v>
      </c>
      <c r="P93" s="58"/>
      <c r="Q93" s="67"/>
    </row>
    <row r="94" spans="1:17" ht="15.75" x14ac:dyDescent="0.25">
      <c r="A94" s="45" t="s">
        <v>113</v>
      </c>
      <c r="B94" s="46">
        <v>31257</v>
      </c>
      <c r="C94" s="46">
        <v>31423</v>
      </c>
      <c r="D94" s="5">
        <f t="shared" si="16"/>
        <v>166</v>
      </c>
      <c r="E94" s="47">
        <f t="shared" si="9"/>
        <v>250000</v>
      </c>
      <c r="F94" s="47">
        <f t="shared" si="10"/>
        <v>25000</v>
      </c>
      <c r="G94" s="46">
        <v>3715</v>
      </c>
      <c r="H94" s="46">
        <v>3742</v>
      </c>
      <c r="I94" s="57">
        <f t="shared" si="11"/>
        <v>27</v>
      </c>
      <c r="J94" s="50">
        <f t="shared" si="12"/>
        <v>27</v>
      </c>
      <c r="K94" s="51">
        <f t="shared" si="13"/>
        <v>0</v>
      </c>
      <c r="L94" s="50">
        <f t="shared" si="14"/>
        <v>162000</v>
      </c>
      <c r="M94" s="52">
        <f t="shared" si="17"/>
        <v>437000</v>
      </c>
      <c r="N94" s="50">
        <v>2100</v>
      </c>
      <c r="O94" s="50">
        <v>51</v>
      </c>
      <c r="P94" s="50">
        <v>10000</v>
      </c>
      <c r="Q94" s="53"/>
    </row>
    <row r="95" spans="1:17" ht="15.75" x14ac:dyDescent="0.25">
      <c r="A95" s="155" t="s">
        <v>114</v>
      </c>
      <c r="B95" s="156"/>
      <c r="C95" s="157"/>
      <c r="D95" s="5">
        <f>SUM(D15:D94)</f>
        <v>13021</v>
      </c>
      <c r="E95" s="47">
        <f>SUM(E15:E94)</f>
        <v>19827000</v>
      </c>
      <c r="F95" s="47">
        <f>SUM(F15:F94)</f>
        <v>1987000</v>
      </c>
      <c r="G95" s="46"/>
      <c r="H95" s="46"/>
      <c r="I95" s="49">
        <f>SUM(I15:I94)</f>
        <v>2157</v>
      </c>
      <c r="J95" s="50">
        <f>SUM(J15:J94)</f>
        <v>2068</v>
      </c>
      <c r="K95" s="51">
        <f>SUM(K15:K94)</f>
        <v>89</v>
      </c>
      <c r="L95" s="50">
        <f>SUM(L15:L94)</f>
        <v>13565000</v>
      </c>
      <c r="M95" s="52">
        <f>SUM(M15:M94)</f>
        <v>35379000</v>
      </c>
      <c r="N95" s="50"/>
      <c r="O95" s="50"/>
      <c r="P95" s="50"/>
      <c r="Q95" s="68"/>
    </row>
    <row r="96" spans="1:17" ht="19.5" x14ac:dyDescent="0.25">
      <c r="A96" s="69" t="s">
        <v>124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.75" x14ac:dyDescent="0.3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8" t="s">
        <v>121</v>
      </c>
      <c r="L97" s="158"/>
      <c r="M97" s="158"/>
      <c r="N97" s="158"/>
      <c r="O97" s="158"/>
      <c r="P97" s="158"/>
      <c r="Q97" s="158"/>
    </row>
    <row r="98" spans="1:17" ht="18.75" x14ac:dyDescent="0.3">
      <c r="A98" s="75"/>
      <c r="B98" s="159" t="s">
        <v>115</v>
      </c>
      <c r="C98" s="159"/>
      <c r="D98" s="159"/>
      <c r="E98" s="78"/>
      <c r="F98" s="79"/>
      <c r="G98" s="79"/>
      <c r="H98" s="79"/>
      <c r="I98" s="80"/>
      <c r="J98" s="81"/>
      <c r="K98" s="159" t="s">
        <v>116</v>
      </c>
      <c r="L98" s="159"/>
      <c r="M98" s="159"/>
      <c r="N98" s="159"/>
      <c r="O98" s="159"/>
      <c r="P98" s="159"/>
      <c r="Q98" s="159"/>
    </row>
    <row r="99" spans="1:17" ht="18.75" x14ac:dyDescent="0.3">
      <c r="A99" s="115"/>
      <c r="B99" s="19"/>
      <c r="C99" s="75"/>
      <c r="D99" s="7"/>
      <c r="E99" s="115"/>
      <c r="F99" s="118"/>
      <c r="G99" s="19"/>
      <c r="H99" s="83"/>
      <c r="I99" s="84"/>
      <c r="J99" s="85"/>
      <c r="K99" s="86"/>
      <c r="L99" s="115"/>
      <c r="M99" s="102"/>
      <c r="N99" s="115"/>
      <c r="O99" s="115"/>
      <c r="P99" s="115"/>
      <c r="Q99" s="23"/>
    </row>
    <row r="100" spans="1:17" ht="18.75" x14ac:dyDescent="0.3">
      <c r="A100" s="115"/>
      <c r="B100" s="19"/>
      <c r="C100" s="75"/>
      <c r="D100" s="7"/>
      <c r="E100" s="118"/>
      <c r="F100" s="118"/>
      <c r="G100" s="87"/>
      <c r="H100" s="87"/>
      <c r="I100" s="84"/>
      <c r="J100" s="88"/>
      <c r="K100" s="118"/>
      <c r="L100" s="115"/>
      <c r="M100" s="102"/>
      <c r="N100" s="115"/>
      <c r="O100" s="115"/>
      <c r="P100" s="115"/>
      <c r="Q100" s="23"/>
    </row>
    <row r="101" spans="1:17" ht="15.75" x14ac:dyDescent="0.25">
      <c r="A101" s="117"/>
      <c r="B101" s="160"/>
      <c r="C101" s="160"/>
      <c r="D101" s="7"/>
      <c r="E101" s="161"/>
      <c r="F101" s="161"/>
      <c r="G101" s="152"/>
      <c r="H101" s="152"/>
      <c r="I101" s="152"/>
      <c r="J101" s="152"/>
      <c r="K101" s="160"/>
      <c r="L101" s="160"/>
      <c r="M101" s="160"/>
      <c r="N101" s="160"/>
      <c r="O101" s="160"/>
      <c r="P101" s="160"/>
      <c r="Q101" s="160"/>
    </row>
    <row r="102" spans="1:17" ht="18.75" x14ac:dyDescent="0.3">
      <c r="A102" s="115"/>
      <c r="B102" s="90"/>
      <c r="C102" s="91"/>
      <c r="D102" s="8"/>
      <c r="E102" s="115"/>
      <c r="F102" s="115"/>
      <c r="G102" s="90"/>
      <c r="H102" s="92"/>
      <c r="I102" s="93"/>
      <c r="J102" s="94"/>
      <c r="K102" s="95"/>
      <c r="L102" s="115"/>
      <c r="M102" s="102"/>
      <c r="N102" s="115"/>
      <c r="O102" s="115"/>
      <c r="P102" s="115"/>
      <c r="Q102" s="96"/>
    </row>
    <row r="103" spans="1:17" ht="15.75" x14ac:dyDescent="0.25">
      <c r="A103" s="115"/>
      <c r="B103" s="151"/>
      <c r="C103" s="151"/>
      <c r="D103" s="151"/>
      <c r="E103" s="115"/>
      <c r="F103" s="115"/>
      <c r="G103" s="90"/>
      <c r="H103" s="92"/>
      <c r="I103" s="93"/>
      <c r="J103" s="94"/>
      <c r="K103" s="95"/>
      <c r="L103" s="152"/>
      <c r="M103" s="152"/>
      <c r="N103" s="152"/>
      <c r="O103" s="152"/>
      <c r="P103" s="152"/>
      <c r="Q103" s="152"/>
    </row>
  </sheetData>
  <mergeCells count="22"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Q3"/>
    <mergeCell ref="A4:Q4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103"/>
  <sheetViews>
    <sheetView topLeftCell="A70" workbookViewId="0">
      <selection activeCell="L27" sqref="L27"/>
    </sheetView>
  </sheetViews>
  <sheetFormatPr defaultRowHeight="14.25" x14ac:dyDescent="0.2"/>
  <cols>
    <col min="1" max="1" width="8.875" customWidth="1"/>
    <col min="2" max="2" width="7.375" customWidth="1"/>
    <col min="3" max="3" width="8" customWidth="1"/>
    <col min="4" max="4" width="7.875" customWidth="1"/>
    <col min="5" max="5" width="10.625" customWidth="1"/>
    <col min="6" max="6" width="9.375" bestFit="1" customWidth="1"/>
    <col min="7" max="7" width="7.375" customWidth="1"/>
    <col min="8" max="8" width="6.875" customWidth="1"/>
    <col min="9" max="9" width="6.75" customWidth="1"/>
    <col min="10" max="10" width="6.125" customWidth="1"/>
    <col min="11" max="11" width="6.875" customWidth="1"/>
    <col min="12" max="12" width="10.375" customWidth="1"/>
    <col min="13" max="13" width="11" style="111" customWidth="1"/>
    <col min="14" max="14" width="0.625" hidden="1" customWidth="1"/>
    <col min="15" max="15" width="9" hidden="1" customWidth="1"/>
    <col min="16" max="16" width="2.125" hidden="1" customWidth="1"/>
    <col min="17" max="17" width="12.375" customWidth="1"/>
  </cols>
  <sheetData>
    <row r="1" spans="1:17" ht="16.5" x14ac:dyDescent="0.25">
      <c r="A1" s="168" t="s">
        <v>0</v>
      </c>
      <c r="B1" s="168"/>
      <c r="C1" s="168"/>
      <c r="D1" s="168"/>
      <c r="E1" s="168"/>
      <c r="F1" s="168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5" x14ac:dyDescent="0.25">
      <c r="A2" s="169" t="s">
        <v>1</v>
      </c>
      <c r="B2" s="169"/>
      <c r="C2" s="169"/>
      <c r="D2" s="169"/>
      <c r="E2" s="169"/>
      <c r="F2" s="169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25" x14ac:dyDescent="0.3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8.75" x14ac:dyDescent="0.3">
      <c r="A4" s="159" t="s">
        <v>126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8.75" x14ac:dyDescent="0.3">
      <c r="A5" s="119"/>
      <c r="B5" s="19"/>
      <c r="C5" s="122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8.75" x14ac:dyDescent="0.3">
      <c r="A6" s="168" t="s">
        <v>3</v>
      </c>
      <c r="B6" s="168"/>
      <c r="C6" s="168"/>
      <c r="D6" s="168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.75" x14ac:dyDescent="0.3">
      <c r="A7" s="119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.75" x14ac:dyDescent="0.3">
      <c r="A8" s="119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5" x14ac:dyDescent="0.25">
      <c r="A9" s="162" t="s">
        <v>19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9"/>
      <c r="O9" s="9"/>
      <c r="P9" s="9"/>
      <c r="Q9" s="15"/>
    </row>
    <row r="10" spans="1:17" ht="16.5" x14ac:dyDescent="0.25">
      <c r="A10" s="162" t="s">
        <v>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4"/>
      <c r="O10" s="14"/>
      <c r="P10" s="14"/>
      <c r="Q10" s="15"/>
    </row>
    <row r="11" spans="1:17" ht="19.5" x14ac:dyDescent="0.25">
      <c r="A11" s="163" t="s">
        <v>21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29"/>
      <c r="O11" s="29"/>
      <c r="P11" s="29"/>
      <c r="Q11" s="15"/>
    </row>
    <row r="12" spans="1:17" ht="18.75" x14ac:dyDescent="0.3">
      <c r="A12" s="119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75" x14ac:dyDescent="0.2">
      <c r="A13" s="164" t="s">
        <v>22</v>
      </c>
      <c r="B13" s="155" t="s">
        <v>23</v>
      </c>
      <c r="C13" s="156"/>
      <c r="D13" s="156"/>
      <c r="E13" s="156"/>
      <c r="F13" s="157"/>
      <c r="G13" s="155" t="s">
        <v>24</v>
      </c>
      <c r="H13" s="156"/>
      <c r="I13" s="156"/>
      <c r="J13" s="156"/>
      <c r="K13" s="156"/>
      <c r="L13" s="157"/>
      <c r="M13" s="166" t="s">
        <v>25</v>
      </c>
      <c r="N13" s="36"/>
      <c r="O13" s="36"/>
      <c r="P13" s="36"/>
      <c r="Q13" s="153" t="s">
        <v>26</v>
      </c>
    </row>
    <row r="14" spans="1:17" ht="47.25" x14ac:dyDescent="0.2">
      <c r="A14" s="165"/>
      <c r="B14" s="37" t="s">
        <v>27</v>
      </c>
      <c r="C14" s="38" t="s">
        <v>28</v>
      </c>
      <c r="D14" s="1" t="s">
        <v>29</v>
      </c>
      <c r="E14" s="121" t="s">
        <v>30</v>
      </c>
      <c r="F14" s="120" t="s">
        <v>31</v>
      </c>
      <c r="G14" s="125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25" t="s">
        <v>30</v>
      </c>
      <c r="M14" s="167"/>
      <c r="N14" s="44"/>
      <c r="O14" s="44"/>
      <c r="P14" s="44"/>
      <c r="Q14" s="154"/>
    </row>
    <row r="15" spans="1:17" ht="15.75" x14ac:dyDescent="0.25">
      <c r="A15" s="45" t="s">
        <v>34</v>
      </c>
      <c r="B15" s="46">
        <v>28683</v>
      </c>
      <c r="C15" s="46">
        <v>28866</v>
      </c>
      <c r="D15" s="5">
        <f t="shared" ref="D15:D78" si="0">C15-B15</f>
        <v>183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276000</v>
      </c>
      <c r="F15" s="47">
        <f>ROUND(E15*10%,-3)</f>
        <v>28000</v>
      </c>
      <c r="G15" s="48">
        <v>7386</v>
      </c>
      <c r="H15" s="48">
        <v>7429</v>
      </c>
      <c r="I15" s="49">
        <f t="shared" ref="I15:I79" si="1">H15-G15</f>
        <v>43</v>
      </c>
      <c r="J15" s="50">
        <f>IF(I15&lt;=32,I15,32)</f>
        <v>32</v>
      </c>
      <c r="K15" s="51">
        <f>IF(I15&gt;32,I15-32,0)</f>
        <v>11</v>
      </c>
      <c r="L15" s="50">
        <f>ROUND((J15*6000+K15*13000),-3)</f>
        <v>335000</v>
      </c>
      <c r="M15" s="52">
        <f>ROUND(E15+F15+L15,-3)</f>
        <v>639000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75" x14ac:dyDescent="0.25">
      <c r="A16" s="45" t="s">
        <v>35</v>
      </c>
      <c r="B16" s="46">
        <v>33618</v>
      </c>
      <c r="C16" s="46">
        <v>33804</v>
      </c>
      <c r="D16" s="5">
        <f t="shared" si="0"/>
        <v>186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280000</v>
      </c>
      <c r="F16" s="47">
        <f t="shared" ref="F16:F79" si="3">ROUND(E16*10%,-3)</f>
        <v>28000</v>
      </c>
      <c r="G16" s="46">
        <v>392</v>
      </c>
      <c r="H16" s="46">
        <v>419</v>
      </c>
      <c r="I16" s="49">
        <f t="shared" si="1"/>
        <v>27</v>
      </c>
      <c r="J16" s="50">
        <f t="shared" ref="J16:J79" si="4">IF(I16&lt;=32,I16,32)</f>
        <v>27</v>
      </c>
      <c r="K16" s="51">
        <f t="shared" ref="K16:K79" si="5">IF(I16&gt;32,I16-32,0)</f>
        <v>0</v>
      </c>
      <c r="L16" s="50">
        <f t="shared" ref="L16:L79" si="6">ROUND((J16*6000+K16*13000),-3)</f>
        <v>162000</v>
      </c>
      <c r="M16" s="52">
        <f>ROUND(E16+F16+L16,-3)</f>
        <v>470000</v>
      </c>
      <c r="N16" s="50">
        <v>2100</v>
      </c>
      <c r="O16" s="50">
        <v>18</v>
      </c>
      <c r="P16" s="50">
        <v>65000</v>
      </c>
      <c r="Q16" s="53"/>
    </row>
    <row r="17" spans="1:17" ht="15.75" x14ac:dyDescent="0.25">
      <c r="A17" s="54" t="s">
        <v>36</v>
      </c>
      <c r="B17" s="55">
        <v>35584</v>
      </c>
      <c r="C17" s="55">
        <v>35794</v>
      </c>
      <c r="D17" s="6">
        <f t="shared" si="0"/>
        <v>210</v>
      </c>
      <c r="E17" s="47">
        <f t="shared" si="2"/>
        <v>320000</v>
      </c>
      <c r="F17" s="56">
        <f t="shared" si="3"/>
        <v>32000</v>
      </c>
      <c r="G17" s="55">
        <v>105</v>
      </c>
      <c r="H17" s="55">
        <v>141</v>
      </c>
      <c r="I17" s="57">
        <f t="shared" si="1"/>
        <v>36</v>
      </c>
      <c r="J17" s="58">
        <f t="shared" si="4"/>
        <v>32</v>
      </c>
      <c r="K17" s="59">
        <f t="shared" si="5"/>
        <v>4</v>
      </c>
      <c r="L17" s="50">
        <f t="shared" si="6"/>
        <v>244000</v>
      </c>
      <c r="M17" s="52">
        <f t="shared" ref="M17:M80" si="7">ROUND(E17+F17+L17,-3)</f>
        <v>596000</v>
      </c>
      <c r="N17" s="58">
        <v>2100</v>
      </c>
      <c r="O17" s="58">
        <v>52</v>
      </c>
      <c r="P17" s="58">
        <v>35000</v>
      </c>
      <c r="Q17" s="60"/>
    </row>
    <row r="18" spans="1:17" ht="15.75" x14ac:dyDescent="0.25">
      <c r="A18" s="54" t="s">
        <v>37</v>
      </c>
      <c r="B18" s="55">
        <v>575</v>
      </c>
      <c r="C18" s="55">
        <v>737</v>
      </c>
      <c r="D18" s="6">
        <f t="shared" si="0"/>
        <v>162</v>
      </c>
      <c r="E18" s="56">
        <f t="shared" si="2"/>
        <v>243000</v>
      </c>
      <c r="F18" s="56">
        <f t="shared" si="3"/>
        <v>24000</v>
      </c>
      <c r="G18" s="55">
        <v>144</v>
      </c>
      <c r="H18" s="55">
        <v>172</v>
      </c>
      <c r="I18" s="57">
        <f t="shared" si="1"/>
        <v>28</v>
      </c>
      <c r="J18" s="58">
        <f t="shared" si="4"/>
        <v>28</v>
      </c>
      <c r="K18" s="59">
        <f t="shared" si="5"/>
        <v>0</v>
      </c>
      <c r="L18" s="50">
        <f t="shared" si="6"/>
        <v>168000</v>
      </c>
      <c r="M18" s="52">
        <f t="shared" si="7"/>
        <v>435000</v>
      </c>
      <c r="N18" s="58">
        <v>2100</v>
      </c>
      <c r="O18" s="58">
        <v>34</v>
      </c>
      <c r="P18" s="58">
        <v>10000</v>
      </c>
      <c r="Q18" s="60"/>
    </row>
    <row r="19" spans="1:17" ht="15.75" x14ac:dyDescent="0.25">
      <c r="A19" s="54" t="s">
        <v>38</v>
      </c>
      <c r="B19" s="55">
        <v>10821</v>
      </c>
      <c r="C19" s="55">
        <v>10941</v>
      </c>
      <c r="D19" s="6">
        <f t="shared" si="0"/>
        <v>120</v>
      </c>
      <c r="E19" s="56">
        <f t="shared" si="2"/>
        <v>179000</v>
      </c>
      <c r="F19" s="56">
        <f t="shared" si="3"/>
        <v>18000</v>
      </c>
      <c r="G19" s="55">
        <v>8154</v>
      </c>
      <c r="H19" s="55">
        <v>8178</v>
      </c>
      <c r="I19" s="57">
        <f t="shared" si="1"/>
        <v>24</v>
      </c>
      <c r="J19" s="58">
        <f t="shared" si="4"/>
        <v>24</v>
      </c>
      <c r="K19" s="59">
        <f t="shared" si="5"/>
        <v>0</v>
      </c>
      <c r="L19" s="50">
        <f t="shared" si="6"/>
        <v>144000</v>
      </c>
      <c r="M19" s="52">
        <f t="shared" si="7"/>
        <v>341000</v>
      </c>
      <c r="N19" s="58">
        <v>2100</v>
      </c>
      <c r="O19" s="58">
        <v>16</v>
      </c>
      <c r="P19" s="58">
        <v>35000</v>
      </c>
      <c r="Q19" s="60"/>
    </row>
    <row r="20" spans="1:17" ht="15.75" x14ac:dyDescent="0.25">
      <c r="A20" s="54" t="s">
        <v>39</v>
      </c>
      <c r="B20" s="55">
        <v>29836</v>
      </c>
      <c r="C20" s="55">
        <v>30004</v>
      </c>
      <c r="D20" s="6">
        <f t="shared" si="0"/>
        <v>168</v>
      </c>
      <c r="E20" s="56">
        <f t="shared" si="2"/>
        <v>253000</v>
      </c>
      <c r="F20" s="56">
        <f t="shared" si="3"/>
        <v>25000</v>
      </c>
      <c r="G20" s="55">
        <v>2441</v>
      </c>
      <c r="H20" s="55">
        <v>2476</v>
      </c>
      <c r="I20" s="57">
        <f t="shared" si="1"/>
        <v>35</v>
      </c>
      <c r="J20" s="58">
        <f t="shared" si="4"/>
        <v>32</v>
      </c>
      <c r="K20" s="59">
        <f t="shared" si="5"/>
        <v>3</v>
      </c>
      <c r="L20" s="50">
        <f t="shared" si="6"/>
        <v>231000</v>
      </c>
      <c r="M20" s="52">
        <f t="shared" si="7"/>
        <v>509000</v>
      </c>
      <c r="N20" s="58">
        <v>2100</v>
      </c>
      <c r="O20" s="58">
        <v>67</v>
      </c>
      <c r="P20" s="58">
        <v>60000</v>
      </c>
      <c r="Q20" s="60"/>
    </row>
    <row r="21" spans="1:17" ht="15.75" x14ac:dyDescent="0.25">
      <c r="A21" s="54" t="s">
        <v>40</v>
      </c>
      <c r="B21" s="55">
        <v>30272</v>
      </c>
      <c r="C21" s="55">
        <v>30411</v>
      </c>
      <c r="D21" s="6">
        <f t="shared" si="0"/>
        <v>139</v>
      </c>
      <c r="E21" s="56">
        <f t="shared" si="2"/>
        <v>208000</v>
      </c>
      <c r="F21" s="56">
        <f t="shared" si="3"/>
        <v>21000</v>
      </c>
      <c r="G21" s="55">
        <v>463</v>
      </c>
      <c r="H21" s="55">
        <v>488</v>
      </c>
      <c r="I21" s="57">
        <f t="shared" si="1"/>
        <v>25</v>
      </c>
      <c r="J21" s="58">
        <f t="shared" si="4"/>
        <v>25</v>
      </c>
      <c r="K21" s="59">
        <f t="shared" si="5"/>
        <v>0</v>
      </c>
      <c r="L21" s="50">
        <f t="shared" si="6"/>
        <v>150000</v>
      </c>
      <c r="M21" s="52">
        <f t="shared" si="7"/>
        <v>379000</v>
      </c>
      <c r="N21" s="58">
        <v>2100</v>
      </c>
      <c r="O21" s="58">
        <v>33</v>
      </c>
      <c r="P21" s="58">
        <v>30000</v>
      </c>
      <c r="Q21" s="60"/>
    </row>
    <row r="22" spans="1:17" ht="15.75" x14ac:dyDescent="0.25">
      <c r="A22" s="54" t="s">
        <v>41</v>
      </c>
      <c r="B22" s="55">
        <v>30694</v>
      </c>
      <c r="C22" s="55">
        <v>30825</v>
      </c>
      <c r="D22" s="6">
        <f t="shared" si="0"/>
        <v>131</v>
      </c>
      <c r="E22" s="56">
        <f t="shared" si="2"/>
        <v>196000</v>
      </c>
      <c r="F22" s="56">
        <f t="shared" si="3"/>
        <v>20000</v>
      </c>
      <c r="G22" s="55">
        <v>1905</v>
      </c>
      <c r="H22" s="55">
        <v>1938</v>
      </c>
      <c r="I22" s="57">
        <f t="shared" si="1"/>
        <v>33</v>
      </c>
      <c r="J22" s="58">
        <f t="shared" si="4"/>
        <v>32</v>
      </c>
      <c r="K22" s="59">
        <f t="shared" si="5"/>
        <v>1</v>
      </c>
      <c r="L22" s="50">
        <f t="shared" si="6"/>
        <v>205000</v>
      </c>
      <c r="M22" s="52">
        <f t="shared" si="7"/>
        <v>421000</v>
      </c>
      <c r="N22" s="58">
        <v>2100</v>
      </c>
      <c r="O22" s="58">
        <v>11</v>
      </c>
      <c r="P22" s="58">
        <v>15000</v>
      </c>
      <c r="Q22" s="60"/>
    </row>
    <row r="23" spans="1:17" ht="15.75" x14ac:dyDescent="0.25">
      <c r="A23" s="54" t="s">
        <v>42</v>
      </c>
      <c r="B23" s="55">
        <v>32325</v>
      </c>
      <c r="C23" s="55">
        <v>32509</v>
      </c>
      <c r="D23" s="6">
        <f t="shared" si="0"/>
        <v>184</v>
      </c>
      <c r="E23" s="56">
        <f t="shared" si="2"/>
        <v>277000</v>
      </c>
      <c r="F23" s="56">
        <f t="shared" si="3"/>
        <v>28000</v>
      </c>
      <c r="G23" s="55">
        <v>1204</v>
      </c>
      <c r="H23" s="55">
        <v>1228</v>
      </c>
      <c r="I23" s="57">
        <f t="shared" si="1"/>
        <v>24</v>
      </c>
      <c r="J23" s="58">
        <f t="shared" si="4"/>
        <v>24</v>
      </c>
      <c r="K23" s="59">
        <f t="shared" si="5"/>
        <v>0</v>
      </c>
      <c r="L23" s="50">
        <f t="shared" si="6"/>
        <v>144000</v>
      </c>
      <c r="M23" s="52">
        <f t="shared" si="7"/>
        <v>449000</v>
      </c>
      <c r="N23" s="58">
        <v>2100</v>
      </c>
      <c r="O23" s="58">
        <v>11</v>
      </c>
      <c r="P23" s="58">
        <v>30000</v>
      </c>
      <c r="Q23" s="60"/>
    </row>
    <row r="24" spans="1:17" ht="15.75" x14ac:dyDescent="0.25">
      <c r="A24" s="54" t="s">
        <v>43</v>
      </c>
      <c r="B24" s="55">
        <v>35249</v>
      </c>
      <c r="C24" s="55">
        <v>35431</v>
      </c>
      <c r="D24" s="6">
        <f t="shared" si="0"/>
        <v>182</v>
      </c>
      <c r="E24" s="56">
        <f t="shared" si="2"/>
        <v>274000</v>
      </c>
      <c r="F24" s="56">
        <f t="shared" si="3"/>
        <v>27000</v>
      </c>
      <c r="G24" s="55">
        <v>2336</v>
      </c>
      <c r="H24" s="55">
        <v>2363</v>
      </c>
      <c r="I24" s="57">
        <f t="shared" si="1"/>
        <v>27</v>
      </c>
      <c r="J24" s="58">
        <f t="shared" si="4"/>
        <v>27</v>
      </c>
      <c r="K24" s="59">
        <f t="shared" si="5"/>
        <v>0</v>
      </c>
      <c r="L24" s="50">
        <f t="shared" si="6"/>
        <v>162000</v>
      </c>
      <c r="M24" s="52">
        <f t="shared" si="7"/>
        <v>463000</v>
      </c>
      <c r="N24" s="58">
        <v>2100</v>
      </c>
      <c r="O24" s="58">
        <v>28</v>
      </c>
      <c r="P24" s="58">
        <v>20000</v>
      </c>
      <c r="Q24" s="60"/>
    </row>
    <row r="25" spans="1:17" ht="15.75" x14ac:dyDescent="0.25">
      <c r="A25" s="54" t="s">
        <v>44</v>
      </c>
      <c r="B25" s="55">
        <v>33355</v>
      </c>
      <c r="C25" s="55">
        <v>33524</v>
      </c>
      <c r="D25" s="6">
        <f t="shared" si="0"/>
        <v>169</v>
      </c>
      <c r="E25" s="56">
        <f t="shared" si="2"/>
        <v>254000</v>
      </c>
      <c r="F25" s="56">
        <f t="shared" si="3"/>
        <v>25000</v>
      </c>
      <c r="G25" s="55">
        <v>133</v>
      </c>
      <c r="H25" s="55">
        <v>158</v>
      </c>
      <c r="I25" s="57">
        <f t="shared" si="1"/>
        <v>25</v>
      </c>
      <c r="J25" s="58">
        <f t="shared" si="4"/>
        <v>25</v>
      </c>
      <c r="K25" s="59">
        <f t="shared" si="5"/>
        <v>0</v>
      </c>
      <c r="L25" s="50">
        <f t="shared" si="6"/>
        <v>150000</v>
      </c>
      <c r="M25" s="52">
        <f t="shared" si="7"/>
        <v>429000</v>
      </c>
      <c r="N25" s="58">
        <v>2100</v>
      </c>
      <c r="O25" s="58">
        <v>3</v>
      </c>
      <c r="P25" s="58">
        <v>25000</v>
      </c>
      <c r="Q25" s="60"/>
    </row>
    <row r="26" spans="1:17" ht="15.75" x14ac:dyDescent="0.25">
      <c r="A26" s="54" t="s">
        <v>45</v>
      </c>
      <c r="B26" s="55">
        <v>32734</v>
      </c>
      <c r="C26" s="55">
        <v>32855</v>
      </c>
      <c r="D26" s="6">
        <f t="shared" si="0"/>
        <v>121</v>
      </c>
      <c r="E26" s="56">
        <f t="shared" si="2"/>
        <v>181000</v>
      </c>
      <c r="F26" s="56">
        <f t="shared" si="3"/>
        <v>18000</v>
      </c>
      <c r="G26" s="55">
        <v>5096</v>
      </c>
      <c r="H26" s="55">
        <v>5130</v>
      </c>
      <c r="I26" s="57">
        <f t="shared" si="1"/>
        <v>34</v>
      </c>
      <c r="J26" s="58">
        <f t="shared" si="4"/>
        <v>32</v>
      </c>
      <c r="K26" s="59">
        <f t="shared" si="5"/>
        <v>2</v>
      </c>
      <c r="L26" s="50">
        <f t="shared" si="6"/>
        <v>218000</v>
      </c>
      <c r="M26" s="52">
        <f t="shared" si="7"/>
        <v>417000</v>
      </c>
      <c r="N26" s="58">
        <v>2100</v>
      </c>
      <c r="O26" s="58">
        <v>44</v>
      </c>
      <c r="P26" s="58">
        <v>25000</v>
      </c>
      <c r="Q26" s="60"/>
    </row>
    <row r="27" spans="1:17" ht="15.75" x14ac:dyDescent="0.25">
      <c r="A27" s="54" t="s">
        <v>46</v>
      </c>
      <c r="B27" s="55">
        <v>30232</v>
      </c>
      <c r="C27" s="55">
        <v>30396</v>
      </c>
      <c r="D27" s="6">
        <f t="shared" si="0"/>
        <v>164</v>
      </c>
      <c r="E27" s="56">
        <f t="shared" si="2"/>
        <v>247000</v>
      </c>
      <c r="F27" s="56">
        <f t="shared" si="3"/>
        <v>25000</v>
      </c>
      <c r="G27" s="55">
        <v>422</v>
      </c>
      <c r="H27" s="55">
        <v>453</v>
      </c>
      <c r="I27" s="57">
        <f>H27-G27</f>
        <v>31</v>
      </c>
      <c r="J27" s="58">
        <f t="shared" si="4"/>
        <v>31</v>
      </c>
      <c r="K27" s="59">
        <f t="shared" si="5"/>
        <v>0</v>
      </c>
      <c r="L27" s="50">
        <f t="shared" si="6"/>
        <v>186000</v>
      </c>
      <c r="M27" s="52">
        <f t="shared" si="7"/>
        <v>458000</v>
      </c>
      <c r="N27" s="58">
        <v>2100</v>
      </c>
      <c r="O27" s="58">
        <v>9</v>
      </c>
      <c r="P27" s="58">
        <v>20000</v>
      </c>
      <c r="Q27" s="60"/>
    </row>
    <row r="28" spans="1:17" ht="15.75" x14ac:dyDescent="0.25">
      <c r="A28" s="54" t="s">
        <v>47</v>
      </c>
      <c r="B28" s="55">
        <v>32287</v>
      </c>
      <c r="C28" s="55">
        <v>32379</v>
      </c>
      <c r="D28" s="6">
        <f t="shared" si="0"/>
        <v>92</v>
      </c>
      <c r="E28" s="56">
        <f t="shared" si="2"/>
        <v>137000</v>
      </c>
      <c r="F28" s="56">
        <f t="shared" si="3"/>
        <v>14000</v>
      </c>
      <c r="G28" s="55">
        <v>367</v>
      </c>
      <c r="H28" s="55">
        <v>400</v>
      </c>
      <c r="I28" s="57">
        <f t="shared" si="1"/>
        <v>33</v>
      </c>
      <c r="J28" s="58">
        <f t="shared" si="4"/>
        <v>32</v>
      </c>
      <c r="K28" s="59">
        <f t="shared" si="5"/>
        <v>1</v>
      </c>
      <c r="L28" s="50">
        <f t="shared" si="6"/>
        <v>205000</v>
      </c>
      <c r="M28" s="52">
        <f t="shared" si="7"/>
        <v>356000</v>
      </c>
      <c r="N28" s="58">
        <v>2100</v>
      </c>
      <c r="O28" s="58">
        <v>32</v>
      </c>
      <c r="P28" s="58">
        <v>65000</v>
      </c>
      <c r="Q28" s="60"/>
    </row>
    <row r="29" spans="1:17" ht="15.75" x14ac:dyDescent="0.25">
      <c r="A29" s="54" t="s">
        <v>48</v>
      </c>
      <c r="B29" s="55">
        <v>25977</v>
      </c>
      <c r="C29" s="55">
        <v>26119</v>
      </c>
      <c r="D29" s="6">
        <f t="shared" si="0"/>
        <v>142</v>
      </c>
      <c r="E29" s="56">
        <f t="shared" si="2"/>
        <v>213000</v>
      </c>
      <c r="F29" s="56">
        <f t="shared" si="3"/>
        <v>21000</v>
      </c>
      <c r="G29" s="55">
        <v>1587</v>
      </c>
      <c r="H29" s="55">
        <v>1621</v>
      </c>
      <c r="I29" s="57">
        <f t="shared" si="1"/>
        <v>34</v>
      </c>
      <c r="J29" s="58">
        <f t="shared" si="4"/>
        <v>32</v>
      </c>
      <c r="K29" s="59">
        <f t="shared" si="5"/>
        <v>2</v>
      </c>
      <c r="L29" s="50">
        <f t="shared" si="6"/>
        <v>218000</v>
      </c>
      <c r="M29" s="52">
        <f t="shared" si="7"/>
        <v>452000</v>
      </c>
      <c r="N29" s="58">
        <v>2100</v>
      </c>
      <c r="O29" s="58">
        <v>4</v>
      </c>
      <c r="P29" s="58"/>
      <c r="Q29" s="60"/>
    </row>
    <row r="30" spans="1:17" ht="15.75" x14ac:dyDescent="0.25">
      <c r="A30" s="54" t="s">
        <v>49</v>
      </c>
      <c r="B30" s="55">
        <v>30248</v>
      </c>
      <c r="C30" s="55">
        <v>30378</v>
      </c>
      <c r="D30" s="6">
        <f t="shared" si="0"/>
        <v>130</v>
      </c>
      <c r="E30" s="56">
        <f t="shared" si="2"/>
        <v>194000</v>
      </c>
      <c r="F30" s="56">
        <f t="shared" si="3"/>
        <v>19000</v>
      </c>
      <c r="G30" s="55">
        <v>1544</v>
      </c>
      <c r="H30" s="55">
        <v>1566</v>
      </c>
      <c r="I30" s="57">
        <f t="shared" si="1"/>
        <v>22</v>
      </c>
      <c r="J30" s="58">
        <f t="shared" si="4"/>
        <v>22</v>
      </c>
      <c r="K30" s="59">
        <f t="shared" si="5"/>
        <v>0</v>
      </c>
      <c r="L30" s="50">
        <f t="shared" si="6"/>
        <v>132000</v>
      </c>
      <c r="M30" s="52">
        <f t="shared" si="7"/>
        <v>345000</v>
      </c>
      <c r="N30" s="58">
        <v>2100</v>
      </c>
      <c r="O30" s="58">
        <v>36</v>
      </c>
      <c r="P30" s="58">
        <v>55000</v>
      </c>
      <c r="Q30" s="60"/>
    </row>
    <row r="31" spans="1:17" ht="15.75" x14ac:dyDescent="0.25">
      <c r="A31" s="54" t="s">
        <v>50</v>
      </c>
      <c r="B31" s="55">
        <v>36065</v>
      </c>
      <c r="C31" s="55">
        <v>36242</v>
      </c>
      <c r="D31" s="6">
        <f t="shared" si="0"/>
        <v>177</v>
      </c>
      <c r="E31" s="56">
        <f t="shared" si="2"/>
        <v>266000</v>
      </c>
      <c r="F31" s="56">
        <f t="shared" si="3"/>
        <v>27000</v>
      </c>
      <c r="G31" s="55">
        <v>1365</v>
      </c>
      <c r="H31" s="55">
        <v>1397</v>
      </c>
      <c r="I31" s="57">
        <f t="shared" si="1"/>
        <v>32</v>
      </c>
      <c r="J31" s="58">
        <f t="shared" si="4"/>
        <v>32</v>
      </c>
      <c r="K31" s="59">
        <f t="shared" si="5"/>
        <v>0</v>
      </c>
      <c r="L31" s="50">
        <f t="shared" si="6"/>
        <v>192000</v>
      </c>
      <c r="M31" s="52">
        <f t="shared" si="7"/>
        <v>485000</v>
      </c>
      <c r="N31" s="58">
        <v>2100</v>
      </c>
      <c r="O31" s="58">
        <v>28</v>
      </c>
      <c r="P31" s="58">
        <v>35000</v>
      </c>
      <c r="Q31" s="60"/>
    </row>
    <row r="32" spans="1:17" ht="15.75" x14ac:dyDescent="0.25">
      <c r="A32" s="54" t="s">
        <v>51</v>
      </c>
      <c r="B32" s="55">
        <v>30919</v>
      </c>
      <c r="C32" s="55">
        <v>31205</v>
      </c>
      <c r="D32" s="6">
        <f t="shared" si="0"/>
        <v>286</v>
      </c>
      <c r="E32" s="56">
        <f t="shared" si="2"/>
        <v>455000</v>
      </c>
      <c r="F32" s="56">
        <f t="shared" si="3"/>
        <v>46000</v>
      </c>
      <c r="G32" s="55">
        <v>358</v>
      </c>
      <c r="H32" s="55">
        <v>362</v>
      </c>
      <c r="I32" s="57">
        <f t="shared" si="1"/>
        <v>4</v>
      </c>
      <c r="J32" s="58">
        <f t="shared" si="4"/>
        <v>4</v>
      </c>
      <c r="K32" s="59">
        <f t="shared" si="5"/>
        <v>0</v>
      </c>
      <c r="L32" s="50">
        <f t="shared" si="6"/>
        <v>24000</v>
      </c>
      <c r="M32" s="52">
        <f t="shared" si="7"/>
        <v>525000</v>
      </c>
      <c r="N32" s="58"/>
      <c r="O32" s="58"/>
      <c r="P32" s="58"/>
      <c r="Q32" s="60"/>
    </row>
    <row r="33" spans="1:17" ht="15.75" x14ac:dyDescent="0.25">
      <c r="A33" s="54" t="s">
        <v>52</v>
      </c>
      <c r="B33" s="55">
        <v>32671</v>
      </c>
      <c r="C33" s="55">
        <v>33173</v>
      </c>
      <c r="D33" s="6">
        <f t="shared" si="0"/>
        <v>502</v>
      </c>
      <c r="E33" s="56">
        <f t="shared" si="2"/>
        <v>888000</v>
      </c>
      <c r="F33" s="56">
        <f t="shared" si="3"/>
        <v>89000</v>
      </c>
      <c r="G33" s="55">
        <v>3665</v>
      </c>
      <c r="H33" s="55">
        <v>3677</v>
      </c>
      <c r="I33" s="57">
        <f t="shared" si="1"/>
        <v>12</v>
      </c>
      <c r="J33" s="58">
        <f t="shared" si="4"/>
        <v>12</v>
      </c>
      <c r="K33" s="59">
        <f t="shared" si="5"/>
        <v>0</v>
      </c>
      <c r="L33" s="50">
        <f t="shared" si="6"/>
        <v>72000</v>
      </c>
      <c r="M33" s="52">
        <f t="shared" si="7"/>
        <v>1049000</v>
      </c>
      <c r="N33" s="58"/>
      <c r="O33" s="58"/>
      <c r="P33" s="58"/>
      <c r="Q33" s="60"/>
    </row>
    <row r="34" spans="1:17" ht="15.75" x14ac:dyDescent="0.25">
      <c r="A34" s="54" t="s">
        <v>53</v>
      </c>
      <c r="B34" s="55">
        <v>27730</v>
      </c>
      <c r="C34" s="55">
        <v>27793</v>
      </c>
      <c r="D34" s="6">
        <f t="shared" si="0"/>
        <v>63</v>
      </c>
      <c r="E34" s="56">
        <f t="shared" si="2"/>
        <v>93000</v>
      </c>
      <c r="F34" s="56">
        <f t="shared" si="3"/>
        <v>9000</v>
      </c>
      <c r="G34" s="55">
        <v>6444</v>
      </c>
      <c r="H34" s="55">
        <v>6449</v>
      </c>
      <c r="I34" s="57">
        <f t="shared" si="1"/>
        <v>5</v>
      </c>
      <c r="J34" s="58">
        <f t="shared" si="4"/>
        <v>5</v>
      </c>
      <c r="K34" s="59">
        <f t="shared" si="5"/>
        <v>0</v>
      </c>
      <c r="L34" s="50">
        <f t="shared" si="6"/>
        <v>30000</v>
      </c>
      <c r="M34" s="52">
        <f t="shared" si="7"/>
        <v>132000</v>
      </c>
      <c r="N34" s="58">
        <v>2100</v>
      </c>
      <c r="O34" s="58">
        <v>0</v>
      </c>
      <c r="P34" s="58">
        <v>45000</v>
      </c>
      <c r="Q34" s="61"/>
    </row>
    <row r="35" spans="1:17" ht="15.75" x14ac:dyDescent="0.25">
      <c r="A35" s="54" t="s">
        <v>54</v>
      </c>
      <c r="B35" s="55">
        <v>11347</v>
      </c>
      <c r="C35" s="55">
        <v>11486</v>
      </c>
      <c r="D35" s="6">
        <f t="shared" si="0"/>
        <v>139</v>
      </c>
      <c r="E35" s="56">
        <f t="shared" si="2"/>
        <v>208000</v>
      </c>
      <c r="F35" s="56">
        <f t="shared" si="3"/>
        <v>21000</v>
      </c>
      <c r="G35" s="55">
        <v>1960</v>
      </c>
      <c r="H35" s="55">
        <v>1980</v>
      </c>
      <c r="I35" s="57">
        <f t="shared" si="1"/>
        <v>20</v>
      </c>
      <c r="J35" s="58">
        <f t="shared" si="4"/>
        <v>20</v>
      </c>
      <c r="K35" s="59">
        <f t="shared" si="5"/>
        <v>0</v>
      </c>
      <c r="L35" s="50">
        <f t="shared" si="6"/>
        <v>120000</v>
      </c>
      <c r="M35" s="52">
        <f t="shared" si="7"/>
        <v>349000</v>
      </c>
      <c r="N35" s="58">
        <v>2100</v>
      </c>
      <c r="O35" s="58">
        <v>59</v>
      </c>
      <c r="P35" s="58"/>
      <c r="Q35" s="60"/>
    </row>
    <row r="36" spans="1:17" ht="15.75" x14ac:dyDescent="0.25">
      <c r="A36" s="54" t="s">
        <v>55</v>
      </c>
      <c r="B36" s="55">
        <v>34547</v>
      </c>
      <c r="C36" s="55">
        <v>34751</v>
      </c>
      <c r="D36" s="6">
        <f t="shared" si="0"/>
        <v>204</v>
      </c>
      <c r="E36" s="56">
        <f t="shared" si="2"/>
        <v>309000</v>
      </c>
      <c r="F36" s="56">
        <f t="shared" si="3"/>
        <v>31000</v>
      </c>
      <c r="G36" s="55">
        <v>7821</v>
      </c>
      <c r="H36" s="55">
        <v>7854</v>
      </c>
      <c r="I36" s="57">
        <f t="shared" si="1"/>
        <v>33</v>
      </c>
      <c r="J36" s="58">
        <f t="shared" si="4"/>
        <v>32</v>
      </c>
      <c r="K36" s="59">
        <f t="shared" si="5"/>
        <v>1</v>
      </c>
      <c r="L36" s="50">
        <f t="shared" si="6"/>
        <v>205000</v>
      </c>
      <c r="M36" s="52">
        <f t="shared" si="7"/>
        <v>545000</v>
      </c>
      <c r="N36" s="58">
        <v>2100</v>
      </c>
      <c r="O36" s="58">
        <v>4</v>
      </c>
      <c r="P36" s="58">
        <v>65000</v>
      </c>
      <c r="Q36" s="60"/>
    </row>
    <row r="37" spans="1:17" ht="15.75" x14ac:dyDescent="0.25">
      <c r="A37" s="54" t="s">
        <v>56</v>
      </c>
      <c r="B37" s="55">
        <v>35896</v>
      </c>
      <c r="C37" s="55">
        <v>36099</v>
      </c>
      <c r="D37" s="6">
        <f t="shared" si="0"/>
        <v>203</v>
      </c>
      <c r="E37" s="56">
        <f t="shared" si="2"/>
        <v>307000</v>
      </c>
      <c r="F37" s="56">
        <f t="shared" si="3"/>
        <v>31000</v>
      </c>
      <c r="G37" s="55">
        <v>2154</v>
      </c>
      <c r="H37" s="55">
        <v>2193</v>
      </c>
      <c r="I37" s="57">
        <f t="shared" si="1"/>
        <v>39</v>
      </c>
      <c r="J37" s="58">
        <f t="shared" si="4"/>
        <v>32</v>
      </c>
      <c r="K37" s="59">
        <f t="shared" si="5"/>
        <v>7</v>
      </c>
      <c r="L37" s="50">
        <f t="shared" si="6"/>
        <v>283000</v>
      </c>
      <c r="M37" s="52">
        <f t="shared" si="7"/>
        <v>621000</v>
      </c>
      <c r="N37" s="58">
        <v>2100</v>
      </c>
      <c r="O37" s="58">
        <v>53</v>
      </c>
      <c r="P37" s="58">
        <v>30000</v>
      </c>
      <c r="Q37" s="60"/>
    </row>
    <row r="38" spans="1:17" ht="15.75" x14ac:dyDescent="0.25">
      <c r="A38" s="54" t="s">
        <v>57</v>
      </c>
      <c r="B38" s="55">
        <v>10288</v>
      </c>
      <c r="C38" s="55">
        <v>10459</v>
      </c>
      <c r="D38" s="6">
        <f t="shared" si="0"/>
        <v>171</v>
      </c>
      <c r="E38" s="56">
        <f t="shared" si="2"/>
        <v>257000</v>
      </c>
      <c r="F38" s="56">
        <f t="shared" si="3"/>
        <v>26000</v>
      </c>
      <c r="G38" s="55">
        <v>4698</v>
      </c>
      <c r="H38" s="55">
        <v>4719</v>
      </c>
      <c r="I38" s="57">
        <f t="shared" si="1"/>
        <v>21</v>
      </c>
      <c r="J38" s="58">
        <f t="shared" si="4"/>
        <v>21</v>
      </c>
      <c r="K38" s="59">
        <f t="shared" si="5"/>
        <v>0</v>
      </c>
      <c r="L38" s="50">
        <f t="shared" si="6"/>
        <v>126000</v>
      </c>
      <c r="M38" s="52">
        <f t="shared" si="7"/>
        <v>409000</v>
      </c>
      <c r="N38" s="58">
        <v>2100</v>
      </c>
      <c r="O38" s="58">
        <v>11</v>
      </c>
      <c r="P38" s="58">
        <v>25000</v>
      </c>
      <c r="Q38" s="60"/>
    </row>
    <row r="39" spans="1:17" ht="15.75" x14ac:dyDescent="0.25">
      <c r="A39" s="54" t="s">
        <v>58</v>
      </c>
      <c r="B39" s="55">
        <v>1693</v>
      </c>
      <c r="C39" s="55">
        <v>1837</v>
      </c>
      <c r="D39" s="6">
        <f t="shared" si="0"/>
        <v>144</v>
      </c>
      <c r="E39" s="56">
        <f t="shared" si="2"/>
        <v>216000</v>
      </c>
      <c r="F39" s="56">
        <f t="shared" si="3"/>
        <v>22000</v>
      </c>
      <c r="G39" s="55">
        <v>492</v>
      </c>
      <c r="H39" s="55">
        <v>527</v>
      </c>
      <c r="I39" s="57">
        <f t="shared" si="1"/>
        <v>35</v>
      </c>
      <c r="J39" s="58">
        <f t="shared" si="4"/>
        <v>32</v>
      </c>
      <c r="K39" s="59">
        <f t="shared" si="5"/>
        <v>3</v>
      </c>
      <c r="L39" s="50">
        <f t="shared" si="6"/>
        <v>231000</v>
      </c>
      <c r="M39" s="52">
        <f t="shared" si="7"/>
        <v>469000</v>
      </c>
      <c r="N39" s="58">
        <v>2100</v>
      </c>
      <c r="O39" s="58">
        <v>27</v>
      </c>
      <c r="P39" s="58"/>
      <c r="Q39" s="60"/>
    </row>
    <row r="40" spans="1:17" ht="15.75" x14ac:dyDescent="0.25">
      <c r="A40" s="54" t="s">
        <v>59</v>
      </c>
      <c r="B40" s="55">
        <v>33231</v>
      </c>
      <c r="C40" s="55">
        <v>33348</v>
      </c>
      <c r="D40" s="6">
        <f t="shared" si="0"/>
        <v>117</v>
      </c>
      <c r="E40" s="56">
        <f t="shared" si="2"/>
        <v>174000</v>
      </c>
      <c r="F40" s="56">
        <f t="shared" si="3"/>
        <v>17000</v>
      </c>
      <c r="G40" s="55">
        <v>6024</v>
      </c>
      <c r="H40" s="55">
        <v>6049</v>
      </c>
      <c r="I40" s="57">
        <f t="shared" si="1"/>
        <v>25</v>
      </c>
      <c r="J40" s="58">
        <f t="shared" si="4"/>
        <v>25</v>
      </c>
      <c r="K40" s="59">
        <f t="shared" si="5"/>
        <v>0</v>
      </c>
      <c r="L40" s="50">
        <f t="shared" si="6"/>
        <v>150000</v>
      </c>
      <c r="M40" s="52">
        <f t="shared" si="7"/>
        <v>341000</v>
      </c>
      <c r="N40" s="58">
        <v>2100</v>
      </c>
      <c r="O40" s="58">
        <v>8</v>
      </c>
      <c r="P40" s="58">
        <v>30000</v>
      </c>
      <c r="Q40" s="60"/>
    </row>
    <row r="41" spans="1:17" ht="15.75" x14ac:dyDescent="0.25">
      <c r="A41" s="54" t="s">
        <v>60</v>
      </c>
      <c r="B41" s="55">
        <v>33599</v>
      </c>
      <c r="C41" s="55">
        <v>33786</v>
      </c>
      <c r="D41" s="6">
        <f t="shared" si="0"/>
        <v>187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282000</v>
      </c>
      <c r="F41" s="56">
        <f t="shared" si="3"/>
        <v>28000</v>
      </c>
      <c r="G41" s="55">
        <v>2300</v>
      </c>
      <c r="H41" s="55">
        <v>2330</v>
      </c>
      <c r="I41" s="57">
        <f t="shared" si="1"/>
        <v>30</v>
      </c>
      <c r="J41" s="58">
        <f t="shared" si="4"/>
        <v>30</v>
      </c>
      <c r="K41" s="59">
        <f t="shared" si="5"/>
        <v>0</v>
      </c>
      <c r="L41" s="50">
        <f t="shared" si="6"/>
        <v>180000</v>
      </c>
      <c r="M41" s="52">
        <f t="shared" si="7"/>
        <v>490000</v>
      </c>
      <c r="N41" s="58">
        <v>2100</v>
      </c>
      <c r="O41" s="58">
        <v>8</v>
      </c>
      <c r="P41" s="58">
        <v>35000</v>
      </c>
      <c r="Q41" s="60"/>
    </row>
    <row r="42" spans="1:17" ht="15.75" x14ac:dyDescent="0.25">
      <c r="A42" s="54" t="s">
        <v>61</v>
      </c>
      <c r="B42" s="55">
        <v>30659</v>
      </c>
      <c r="C42" s="55">
        <v>30792</v>
      </c>
      <c r="D42" s="6">
        <f t="shared" si="0"/>
        <v>133</v>
      </c>
      <c r="E42" s="56">
        <f t="shared" si="2"/>
        <v>199000</v>
      </c>
      <c r="F42" s="56">
        <f t="shared" si="3"/>
        <v>20000</v>
      </c>
      <c r="G42" s="55">
        <v>1527</v>
      </c>
      <c r="H42" s="55">
        <v>1558</v>
      </c>
      <c r="I42" s="57">
        <f t="shared" si="1"/>
        <v>31</v>
      </c>
      <c r="J42" s="58">
        <f t="shared" si="4"/>
        <v>31</v>
      </c>
      <c r="K42" s="59">
        <f t="shared" si="5"/>
        <v>0</v>
      </c>
      <c r="L42" s="50">
        <f t="shared" si="6"/>
        <v>186000</v>
      </c>
      <c r="M42" s="52">
        <f t="shared" si="7"/>
        <v>405000</v>
      </c>
      <c r="N42" s="58">
        <v>2100</v>
      </c>
      <c r="O42" s="58">
        <v>29</v>
      </c>
      <c r="P42" s="58"/>
      <c r="Q42" s="60"/>
    </row>
    <row r="43" spans="1:17" ht="15.75" x14ac:dyDescent="0.25">
      <c r="A43" s="54" t="s">
        <v>62</v>
      </c>
      <c r="B43" s="55">
        <v>38473</v>
      </c>
      <c r="C43" s="55">
        <v>38637</v>
      </c>
      <c r="D43" s="6">
        <f t="shared" si="0"/>
        <v>164</v>
      </c>
      <c r="E43" s="56">
        <f t="shared" si="2"/>
        <v>247000</v>
      </c>
      <c r="F43" s="56">
        <f t="shared" si="3"/>
        <v>25000</v>
      </c>
      <c r="G43" s="55">
        <v>2586</v>
      </c>
      <c r="H43" s="55">
        <v>2615</v>
      </c>
      <c r="I43" s="57">
        <f t="shared" si="1"/>
        <v>29</v>
      </c>
      <c r="J43" s="58">
        <f t="shared" si="4"/>
        <v>29</v>
      </c>
      <c r="K43" s="59">
        <f t="shared" si="5"/>
        <v>0</v>
      </c>
      <c r="L43" s="50">
        <f t="shared" si="6"/>
        <v>174000</v>
      </c>
      <c r="M43" s="52">
        <f t="shared" si="7"/>
        <v>446000</v>
      </c>
      <c r="N43" s="58">
        <v>2100</v>
      </c>
      <c r="O43" s="58">
        <v>22</v>
      </c>
      <c r="P43" s="58"/>
      <c r="Q43" s="60"/>
    </row>
    <row r="44" spans="1:17" ht="15.75" x14ac:dyDescent="0.25">
      <c r="A44" s="54" t="s">
        <v>63</v>
      </c>
      <c r="B44" s="55">
        <v>32625</v>
      </c>
      <c r="C44" s="55">
        <v>32778</v>
      </c>
      <c r="D44" s="6">
        <f t="shared" si="0"/>
        <v>153</v>
      </c>
      <c r="E44" s="56">
        <f t="shared" si="2"/>
        <v>230000</v>
      </c>
      <c r="F44" s="56">
        <f t="shared" si="3"/>
        <v>23000</v>
      </c>
      <c r="G44" s="55">
        <v>35</v>
      </c>
      <c r="H44" s="55">
        <v>59</v>
      </c>
      <c r="I44" s="57">
        <f t="shared" si="1"/>
        <v>24</v>
      </c>
      <c r="J44" s="58">
        <f t="shared" si="4"/>
        <v>24</v>
      </c>
      <c r="K44" s="59">
        <f t="shared" si="5"/>
        <v>0</v>
      </c>
      <c r="L44" s="50">
        <f t="shared" si="6"/>
        <v>144000</v>
      </c>
      <c r="M44" s="52">
        <f t="shared" si="7"/>
        <v>397000</v>
      </c>
      <c r="N44" s="58">
        <v>2100</v>
      </c>
      <c r="O44" s="58">
        <v>15</v>
      </c>
      <c r="P44" s="58"/>
      <c r="Q44" s="60"/>
    </row>
    <row r="45" spans="1:17" ht="15.75" x14ac:dyDescent="0.25">
      <c r="A45" s="54" t="s">
        <v>64</v>
      </c>
      <c r="B45" s="55">
        <v>33605</v>
      </c>
      <c r="C45" s="55">
        <v>33770</v>
      </c>
      <c r="D45" s="6">
        <f t="shared" si="0"/>
        <v>165</v>
      </c>
      <c r="E45" s="56">
        <f t="shared" si="2"/>
        <v>248000</v>
      </c>
      <c r="F45" s="56">
        <f t="shared" si="3"/>
        <v>25000</v>
      </c>
      <c r="G45" s="55">
        <v>1740</v>
      </c>
      <c r="H45" s="55">
        <v>1765</v>
      </c>
      <c r="I45" s="57">
        <f t="shared" si="1"/>
        <v>25</v>
      </c>
      <c r="J45" s="58">
        <f t="shared" si="4"/>
        <v>25</v>
      </c>
      <c r="K45" s="59">
        <f t="shared" si="5"/>
        <v>0</v>
      </c>
      <c r="L45" s="50">
        <f t="shared" si="6"/>
        <v>150000</v>
      </c>
      <c r="M45" s="52">
        <f t="shared" si="7"/>
        <v>423000</v>
      </c>
      <c r="N45" s="58">
        <v>2100</v>
      </c>
      <c r="O45" s="58">
        <v>8</v>
      </c>
      <c r="P45" s="58">
        <v>10000</v>
      </c>
      <c r="Q45" s="60"/>
    </row>
    <row r="46" spans="1:17" ht="15.75" x14ac:dyDescent="0.25">
      <c r="A46" s="54" t="s">
        <v>65</v>
      </c>
      <c r="B46" s="55">
        <v>35494</v>
      </c>
      <c r="C46" s="55">
        <v>35606</v>
      </c>
      <c r="D46" s="6">
        <f t="shared" si="0"/>
        <v>112</v>
      </c>
      <c r="E46" s="56">
        <f t="shared" si="2"/>
        <v>167000</v>
      </c>
      <c r="F46" s="56">
        <f t="shared" si="3"/>
        <v>17000</v>
      </c>
      <c r="G46" s="55">
        <v>1718</v>
      </c>
      <c r="H46" s="55">
        <v>1740</v>
      </c>
      <c r="I46" s="57">
        <f t="shared" si="1"/>
        <v>22</v>
      </c>
      <c r="J46" s="58">
        <f t="shared" si="4"/>
        <v>22</v>
      </c>
      <c r="K46" s="59">
        <f t="shared" si="5"/>
        <v>0</v>
      </c>
      <c r="L46" s="50">
        <f t="shared" si="6"/>
        <v>132000</v>
      </c>
      <c r="M46" s="52">
        <f t="shared" si="7"/>
        <v>316000</v>
      </c>
      <c r="N46" s="58">
        <v>2100</v>
      </c>
      <c r="O46" s="58">
        <v>12</v>
      </c>
      <c r="P46" s="58">
        <v>10000</v>
      </c>
      <c r="Q46" s="60"/>
    </row>
    <row r="47" spans="1:17" ht="15.75" x14ac:dyDescent="0.25">
      <c r="A47" s="54" t="s">
        <v>66</v>
      </c>
      <c r="B47" s="55">
        <v>35457</v>
      </c>
      <c r="C47" s="55">
        <v>35577</v>
      </c>
      <c r="D47" s="6">
        <f t="shared" si="0"/>
        <v>120</v>
      </c>
      <c r="E47" s="56">
        <f t="shared" si="2"/>
        <v>179000</v>
      </c>
      <c r="F47" s="56">
        <f t="shared" si="3"/>
        <v>18000</v>
      </c>
      <c r="G47" s="55">
        <v>337</v>
      </c>
      <c r="H47" s="55">
        <v>363</v>
      </c>
      <c r="I47" s="57">
        <f t="shared" si="1"/>
        <v>26</v>
      </c>
      <c r="J47" s="58">
        <f t="shared" si="4"/>
        <v>26</v>
      </c>
      <c r="K47" s="59">
        <f t="shared" si="5"/>
        <v>0</v>
      </c>
      <c r="L47" s="50">
        <f t="shared" si="6"/>
        <v>156000</v>
      </c>
      <c r="M47" s="52">
        <f t="shared" si="7"/>
        <v>353000</v>
      </c>
      <c r="N47" s="58">
        <v>2100</v>
      </c>
      <c r="O47" s="58">
        <v>8</v>
      </c>
      <c r="P47" s="58">
        <v>15000</v>
      </c>
      <c r="Q47" s="60"/>
    </row>
    <row r="48" spans="1:17" ht="15.75" x14ac:dyDescent="0.25">
      <c r="A48" s="54" t="s">
        <v>67</v>
      </c>
      <c r="B48" s="55">
        <v>33434</v>
      </c>
      <c r="C48" s="55">
        <v>33659</v>
      </c>
      <c r="D48" s="6">
        <f t="shared" si="0"/>
        <v>225</v>
      </c>
      <c r="E48" s="56">
        <f t="shared" si="2"/>
        <v>346000</v>
      </c>
      <c r="F48" s="56">
        <f t="shared" si="3"/>
        <v>35000</v>
      </c>
      <c r="G48" s="55">
        <v>3922</v>
      </c>
      <c r="H48" s="55">
        <v>3953</v>
      </c>
      <c r="I48" s="57">
        <f t="shared" si="1"/>
        <v>31</v>
      </c>
      <c r="J48" s="58">
        <f t="shared" si="4"/>
        <v>31</v>
      </c>
      <c r="K48" s="59">
        <f t="shared" si="5"/>
        <v>0</v>
      </c>
      <c r="L48" s="50">
        <f t="shared" si="6"/>
        <v>186000</v>
      </c>
      <c r="M48" s="52">
        <f t="shared" si="7"/>
        <v>567000</v>
      </c>
      <c r="N48" s="58">
        <v>2100</v>
      </c>
      <c r="O48" s="58">
        <v>3</v>
      </c>
      <c r="P48" s="58">
        <v>20000</v>
      </c>
      <c r="Q48" s="60"/>
    </row>
    <row r="49" spans="1:17" ht="15.75" x14ac:dyDescent="0.25">
      <c r="A49" s="54" t="s">
        <v>68</v>
      </c>
      <c r="B49" s="55">
        <v>4277</v>
      </c>
      <c r="C49" s="55">
        <v>4434</v>
      </c>
      <c r="D49" s="6">
        <f t="shared" si="0"/>
        <v>157</v>
      </c>
      <c r="E49" s="56">
        <f t="shared" si="2"/>
        <v>236000</v>
      </c>
      <c r="F49" s="56">
        <f t="shared" si="3"/>
        <v>24000</v>
      </c>
      <c r="G49" s="55">
        <v>15</v>
      </c>
      <c r="H49" s="55">
        <v>32</v>
      </c>
      <c r="I49" s="57">
        <f t="shared" si="1"/>
        <v>17</v>
      </c>
      <c r="J49" s="58">
        <f>IF(I49&lt;=32,I49,32)</f>
        <v>17</v>
      </c>
      <c r="K49" s="59">
        <f>IF(I49&gt;32,I49-32,0)</f>
        <v>0</v>
      </c>
      <c r="L49" s="50">
        <f t="shared" si="6"/>
        <v>102000</v>
      </c>
      <c r="M49" s="52">
        <f t="shared" si="7"/>
        <v>362000</v>
      </c>
      <c r="N49" s="58">
        <v>2100</v>
      </c>
      <c r="O49" s="58">
        <v>0</v>
      </c>
      <c r="P49" s="58">
        <v>40000</v>
      </c>
      <c r="Q49" s="60"/>
    </row>
    <row r="50" spans="1:17" ht="15.75" x14ac:dyDescent="0.25">
      <c r="A50" s="54" t="s">
        <v>69</v>
      </c>
      <c r="B50" s="55">
        <v>30959</v>
      </c>
      <c r="C50" s="55">
        <v>31110</v>
      </c>
      <c r="D50" s="6">
        <f t="shared" si="0"/>
        <v>151</v>
      </c>
      <c r="E50" s="56">
        <f t="shared" si="2"/>
        <v>227000</v>
      </c>
      <c r="F50" s="56">
        <f t="shared" si="3"/>
        <v>23000</v>
      </c>
      <c r="G50" s="55">
        <v>497</v>
      </c>
      <c r="H50" s="55">
        <v>518</v>
      </c>
      <c r="I50" s="57">
        <f t="shared" si="1"/>
        <v>21</v>
      </c>
      <c r="J50" s="58">
        <f t="shared" si="4"/>
        <v>21</v>
      </c>
      <c r="K50" s="59">
        <f t="shared" si="5"/>
        <v>0</v>
      </c>
      <c r="L50" s="50">
        <f t="shared" si="6"/>
        <v>126000</v>
      </c>
      <c r="M50" s="52">
        <f t="shared" si="7"/>
        <v>376000</v>
      </c>
      <c r="N50" s="58">
        <v>2100</v>
      </c>
      <c r="O50" s="58">
        <v>16</v>
      </c>
      <c r="P50" s="58">
        <v>15000</v>
      </c>
      <c r="Q50" s="60"/>
    </row>
    <row r="51" spans="1:17" ht="15.75" x14ac:dyDescent="0.25">
      <c r="A51" s="54" t="s">
        <v>70</v>
      </c>
      <c r="B51" s="55">
        <v>2251</v>
      </c>
      <c r="C51" s="55">
        <v>2415</v>
      </c>
      <c r="D51" s="6">
        <f t="shared" si="0"/>
        <v>164</v>
      </c>
      <c r="E51" s="56">
        <f t="shared" si="2"/>
        <v>247000</v>
      </c>
      <c r="F51" s="56">
        <f t="shared" si="3"/>
        <v>25000</v>
      </c>
      <c r="G51" s="55">
        <v>305</v>
      </c>
      <c r="H51" s="55">
        <v>329</v>
      </c>
      <c r="I51" s="57">
        <f t="shared" si="1"/>
        <v>24</v>
      </c>
      <c r="J51" s="58">
        <f t="shared" si="4"/>
        <v>24</v>
      </c>
      <c r="K51" s="59">
        <f t="shared" si="5"/>
        <v>0</v>
      </c>
      <c r="L51" s="50">
        <f t="shared" si="6"/>
        <v>144000</v>
      </c>
      <c r="M51" s="52">
        <f t="shared" si="7"/>
        <v>416000</v>
      </c>
      <c r="N51" s="58">
        <v>2100</v>
      </c>
      <c r="O51" s="58">
        <v>36</v>
      </c>
      <c r="P51" s="58"/>
      <c r="Q51" s="60"/>
    </row>
    <row r="52" spans="1:17" ht="15.75" x14ac:dyDescent="0.25">
      <c r="A52" s="54" t="s">
        <v>71</v>
      </c>
      <c r="B52" s="55">
        <v>30635</v>
      </c>
      <c r="C52" s="55">
        <v>30844</v>
      </c>
      <c r="D52" s="6">
        <f t="shared" si="0"/>
        <v>209</v>
      </c>
      <c r="E52" s="56">
        <f t="shared" si="2"/>
        <v>318000</v>
      </c>
      <c r="F52" s="56">
        <f t="shared" si="3"/>
        <v>32000</v>
      </c>
      <c r="G52" s="55">
        <v>3080</v>
      </c>
      <c r="H52" s="55">
        <v>3124</v>
      </c>
      <c r="I52" s="57">
        <f t="shared" si="1"/>
        <v>44</v>
      </c>
      <c r="J52" s="58">
        <f t="shared" si="4"/>
        <v>32</v>
      </c>
      <c r="K52" s="59">
        <f t="shared" si="5"/>
        <v>12</v>
      </c>
      <c r="L52" s="50">
        <f t="shared" si="6"/>
        <v>348000</v>
      </c>
      <c r="M52" s="52">
        <f t="shared" si="7"/>
        <v>698000</v>
      </c>
      <c r="N52" s="58">
        <v>2100</v>
      </c>
      <c r="O52" s="58">
        <v>27</v>
      </c>
      <c r="P52" s="58">
        <v>45000</v>
      </c>
      <c r="Q52" s="60"/>
    </row>
    <row r="53" spans="1:17" ht="15.75" x14ac:dyDescent="0.25">
      <c r="A53" s="54" t="s">
        <v>72</v>
      </c>
      <c r="B53" s="55">
        <v>31953</v>
      </c>
      <c r="C53" s="55">
        <v>32124</v>
      </c>
      <c r="D53" s="6">
        <f t="shared" si="0"/>
        <v>171</v>
      </c>
      <c r="E53" s="56">
        <f t="shared" si="2"/>
        <v>257000</v>
      </c>
      <c r="F53" s="56">
        <f t="shared" si="3"/>
        <v>26000</v>
      </c>
      <c r="G53" s="55">
        <v>6799</v>
      </c>
      <c r="H53" s="55">
        <v>6842</v>
      </c>
      <c r="I53" s="57">
        <f t="shared" si="1"/>
        <v>43</v>
      </c>
      <c r="J53" s="58">
        <f t="shared" si="4"/>
        <v>32</v>
      </c>
      <c r="K53" s="59">
        <f t="shared" si="5"/>
        <v>11</v>
      </c>
      <c r="L53" s="50">
        <f t="shared" si="6"/>
        <v>335000</v>
      </c>
      <c r="M53" s="52">
        <f t="shared" si="7"/>
        <v>618000</v>
      </c>
      <c r="N53" s="58">
        <v>2100</v>
      </c>
      <c r="O53" s="58">
        <v>6</v>
      </c>
      <c r="P53" s="58">
        <v>20000</v>
      </c>
      <c r="Q53" s="60"/>
    </row>
    <row r="54" spans="1:17" ht="15.75" x14ac:dyDescent="0.25">
      <c r="A54" s="54" t="s">
        <v>73</v>
      </c>
      <c r="B54" s="55">
        <v>30776</v>
      </c>
      <c r="C54" s="55">
        <v>30968</v>
      </c>
      <c r="D54" s="6">
        <f t="shared" si="0"/>
        <v>192</v>
      </c>
      <c r="E54" s="56">
        <f t="shared" si="2"/>
        <v>289000</v>
      </c>
      <c r="F54" s="56">
        <f t="shared" si="3"/>
        <v>29000</v>
      </c>
      <c r="G54" s="55">
        <v>366</v>
      </c>
      <c r="H54" s="55">
        <v>397</v>
      </c>
      <c r="I54" s="57">
        <f t="shared" si="1"/>
        <v>31</v>
      </c>
      <c r="J54" s="58">
        <f t="shared" si="4"/>
        <v>31</v>
      </c>
      <c r="K54" s="59">
        <f t="shared" si="5"/>
        <v>0</v>
      </c>
      <c r="L54" s="50">
        <f t="shared" si="6"/>
        <v>186000</v>
      </c>
      <c r="M54" s="52">
        <f t="shared" si="7"/>
        <v>504000</v>
      </c>
      <c r="N54" s="58">
        <v>2100</v>
      </c>
      <c r="O54" s="58">
        <v>29</v>
      </c>
      <c r="P54" s="58">
        <v>25000</v>
      </c>
      <c r="Q54" s="60"/>
    </row>
    <row r="55" spans="1:17" ht="15.75" x14ac:dyDescent="0.25">
      <c r="A55" s="54" t="s">
        <v>74</v>
      </c>
      <c r="B55" s="55">
        <v>33876</v>
      </c>
      <c r="C55" s="55">
        <v>34008</v>
      </c>
      <c r="D55" s="6">
        <f t="shared" si="0"/>
        <v>132</v>
      </c>
      <c r="E55" s="56">
        <f t="shared" si="2"/>
        <v>197000</v>
      </c>
      <c r="F55" s="56">
        <f t="shared" si="3"/>
        <v>20000</v>
      </c>
      <c r="G55" s="55">
        <v>274</v>
      </c>
      <c r="H55" s="55">
        <v>292</v>
      </c>
      <c r="I55" s="57">
        <f t="shared" si="1"/>
        <v>18</v>
      </c>
      <c r="J55" s="58">
        <f t="shared" si="4"/>
        <v>18</v>
      </c>
      <c r="K55" s="59">
        <f t="shared" si="5"/>
        <v>0</v>
      </c>
      <c r="L55" s="50">
        <f t="shared" si="6"/>
        <v>108000</v>
      </c>
      <c r="M55" s="52">
        <f t="shared" si="7"/>
        <v>325000</v>
      </c>
      <c r="N55" s="58">
        <v>2100</v>
      </c>
      <c r="O55" s="58">
        <v>29</v>
      </c>
      <c r="P55" s="58">
        <v>10000</v>
      </c>
      <c r="Q55" s="60"/>
    </row>
    <row r="56" spans="1:17" ht="15.75" x14ac:dyDescent="0.25">
      <c r="A56" s="54" t="s">
        <v>75</v>
      </c>
      <c r="B56" s="55">
        <v>31484</v>
      </c>
      <c r="C56" s="55">
        <v>31679</v>
      </c>
      <c r="D56" s="6">
        <f t="shared" si="0"/>
        <v>195</v>
      </c>
      <c r="E56" s="56">
        <f t="shared" si="2"/>
        <v>294000</v>
      </c>
      <c r="F56" s="56">
        <f t="shared" si="3"/>
        <v>29000</v>
      </c>
      <c r="G56" s="55">
        <v>415</v>
      </c>
      <c r="H56" s="55">
        <v>444</v>
      </c>
      <c r="I56" s="57">
        <f t="shared" si="1"/>
        <v>29</v>
      </c>
      <c r="J56" s="58">
        <f t="shared" si="4"/>
        <v>29</v>
      </c>
      <c r="K56" s="59">
        <f t="shared" si="5"/>
        <v>0</v>
      </c>
      <c r="L56" s="50">
        <f t="shared" si="6"/>
        <v>174000</v>
      </c>
      <c r="M56" s="52">
        <f t="shared" si="7"/>
        <v>497000</v>
      </c>
      <c r="N56" s="58">
        <v>2100</v>
      </c>
      <c r="O56" s="58">
        <v>30</v>
      </c>
      <c r="P56" s="58">
        <v>35000</v>
      </c>
      <c r="Q56" s="60"/>
    </row>
    <row r="57" spans="1:17" ht="15.75" x14ac:dyDescent="0.25">
      <c r="A57" s="54" t="s">
        <v>76</v>
      </c>
      <c r="B57" s="55">
        <v>34114</v>
      </c>
      <c r="C57" s="55">
        <v>34270</v>
      </c>
      <c r="D57" s="6">
        <f t="shared" si="0"/>
        <v>156</v>
      </c>
      <c r="E57" s="56">
        <f t="shared" si="2"/>
        <v>234000</v>
      </c>
      <c r="F57" s="56">
        <f t="shared" si="3"/>
        <v>23000</v>
      </c>
      <c r="G57" s="55">
        <v>3711</v>
      </c>
      <c r="H57" s="55">
        <v>3738</v>
      </c>
      <c r="I57" s="57">
        <f t="shared" si="1"/>
        <v>27</v>
      </c>
      <c r="J57" s="58">
        <f t="shared" si="4"/>
        <v>27</v>
      </c>
      <c r="K57" s="59">
        <f t="shared" si="5"/>
        <v>0</v>
      </c>
      <c r="L57" s="50">
        <f t="shared" si="6"/>
        <v>162000</v>
      </c>
      <c r="M57" s="52">
        <f t="shared" si="7"/>
        <v>419000</v>
      </c>
      <c r="N57" s="58">
        <v>2100</v>
      </c>
      <c r="O57" s="58">
        <v>31</v>
      </c>
      <c r="P57" s="58"/>
      <c r="Q57" s="60"/>
    </row>
    <row r="58" spans="1:17" ht="15.75" x14ac:dyDescent="0.25">
      <c r="A58" s="54" t="s">
        <v>77</v>
      </c>
      <c r="B58" s="55">
        <v>26071</v>
      </c>
      <c r="C58" s="55">
        <v>26285</v>
      </c>
      <c r="D58" s="6">
        <f t="shared" si="0"/>
        <v>214</v>
      </c>
      <c r="E58" s="56">
        <f t="shared" si="2"/>
        <v>327000</v>
      </c>
      <c r="F58" s="56">
        <f t="shared" si="3"/>
        <v>33000</v>
      </c>
      <c r="G58" s="55">
        <v>2427</v>
      </c>
      <c r="H58" s="55">
        <v>2442</v>
      </c>
      <c r="I58" s="57">
        <f t="shared" si="1"/>
        <v>15</v>
      </c>
      <c r="J58" s="58">
        <f t="shared" si="4"/>
        <v>15</v>
      </c>
      <c r="K58" s="59">
        <f t="shared" si="5"/>
        <v>0</v>
      </c>
      <c r="L58" s="50">
        <f t="shared" si="6"/>
        <v>90000</v>
      </c>
      <c r="M58" s="52">
        <f t="shared" si="7"/>
        <v>450000</v>
      </c>
      <c r="N58" s="58">
        <v>2100</v>
      </c>
      <c r="O58" s="58">
        <v>29</v>
      </c>
      <c r="P58" s="58">
        <v>15000</v>
      </c>
      <c r="Q58" s="60"/>
    </row>
    <row r="59" spans="1:17" ht="15.75" x14ac:dyDescent="0.2">
      <c r="A59" s="54" t="s">
        <v>78</v>
      </c>
      <c r="B59" s="62">
        <v>9544</v>
      </c>
      <c r="C59" s="62">
        <v>9711</v>
      </c>
      <c r="D59" s="6">
        <f t="shared" si="0"/>
        <v>167</v>
      </c>
      <c r="E59" s="58">
        <f t="shared" si="2"/>
        <v>251000</v>
      </c>
      <c r="F59" s="58">
        <f t="shared" si="3"/>
        <v>25000</v>
      </c>
      <c r="G59" s="63">
        <v>405</v>
      </c>
      <c r="H59" s="63">
        <v>432</v>
      </c>
      <c r="I59" s="57">
        <f t="shared" si="1"/>
        <v>27</v>
      </c>
      <c r="J59" s="58">
        <f t="shared" si="4"/>
        <v>27</v>
      </c>
      <c r="K59" s="59">
        <f t="shared" si="5"/>
        <v>0</v>
      </c>
      <c r="L59" s="50">
        <f t="shared" si="6"/>
        <v>162000</v>
      </c>
      <c r="M59" s="52">
        <f t="shared" si="7"/>
        <v>438000</v>
      </c>
      <c r="N59" s="64">
        <v>2100</v>
      </c>
      <c r="O59" s="64">
        <v>5</v>
      </c>
      <c r="P59" s="64">
        <v>10000</v>
      </c>
      <c r="Q59" s="63"/>
    </row>
    <row r="60" spans="1:17" ht="15.75" x14ac:dyDescent="0.25">
      <c r="A60" s="54" t="s">
        <v>79</v>
      </c>
      <c r="B60" s="55">
        <v>34200</v>
      </c>
      <c r="C60" s="55">
        <v>34366</v>
      </c>
      <c r="D60" s="6">
        <f t="shared" si="0"/>
        <v>166</v>
      </c>
      <c r="E60" s="56">
        <f t="shared" si="2"/>
        <v>250000</v>
      </c>
      <c r="F60" s="56">
        <f t="shared" si="3"/>
        <v>25000</v>
      </c>
      <c r="G60" s="55">
        <v>450</v>
      </c>
      <c r="H60" s="55">
        <v>483</v>
      </c>
      <c r="I60" s="57">
        <f t="shared" si="1"/>
        <v>33</v>
      </c>
      <c r="J60" s="58">
        <f t="shared" si="4"/>
        <v>32</v>
      </c>
      <c r="K60" s="59">
        <f t="shared" si="5"/>
        <v>1</v>
      </c>
      <c r="L60" s="50">
        <f t="shared" si="6"/>
        <v>205000</v>
      </c>
      <c r="M60" s="52">
        <f t="shared" si="7"/>
        <v>480000</v>
      </c>
      <c r="N60" s="58">
        <v>2100</v>
      </c>
      <c r="O60" s="58">
        <v>8</v>
      </c>
      <c r="P60" s="58">
        <v>10000</v>
      </c>
      <c r="Q60" s="60"/>
    </row>
    <row r="61" spans="1:17" ht="15.75" x14ac:dyDescent="0.25">
      <c r="A61" s="54" t="s">
        <v>80</v>
      </c>
      <c r="B61" s="55">
        <v>40850</v>
      </c>
      <c r="C61" s="55">
        <v>40970</v>
      </c>
      <c r="D61" s="6">
        <f t="shared" si="0"/>
        <v>120</v>
      </c>
      <c r="E61" s="56">
        <f t="shared" si="2"/>
        <v>179000</v>
      </c>
      <c r="F61" s="56">
        <f t="shared" si="3"/>
        <v>18000</v>
      </c>
      <c r="G61" s="55">
        <v>34</v>
      </c>
      <c r="H61" s="55">
        <v>56</v>
      </c>
      <c r="I61" s="57">
        <f t="shared" si="1"/>
        <v>22</v>
      </c>
      <c r="J61" s="58">
        <f t="shared" si="4"/>
        <v>22</v>
      </c>
      <c r="K61" s="59">
        <f t="shared" si="5"/>
        <v>0</v>
      </c>
      <c r="L61" s="50">
        <f t="shared" si="6"/>
        <v>132000</v>
      </c>
      <c r="M61" s="52">
        <f t="shared" si="7"/>
        <v>329000</v>
      </c>
      <c r="N61" s="58">
        <v>2100</v>
      </c>
      <c r="O61" s="58">
        <v>22</v>
      </c>
      <c r="P61" s="58">
        <v>30000</v>
      </c>
      <c r="Q61" s="60"/>
    </row>
    <row r="62" spans="1:17" ht="15.75" x14ac:dyDescent="0.25">
      <c r="A62" s="54" t="s">
        <v>81</v>
      </c>
      <c r="B62" s="55">
        <v>38233</v>
      </c>
      <c r="C62" s="55">
        <v>38407</v>
      </c>
      <c r="D62" s="6">
        <f t="shared" si="0"/>
        <v>174</v>
      </c>
      <c r="E62" s="56">
        <f t="shared" si="2"/>
        <v>262000</v>
      </c>
      <c r="F62" s="56">
        <f t="shared" si="3"/>
        <v>26000</v>
      </c>
      <c r="G62" s="55">
        <v>1247</v>
      </c>
      <c r="H62" s="55">
        <v>1273</v>
      </c>
      <c r="I62" s="57">
        <f t="shared" si="1"/>
        <v>26</v>
      </c>
      <c r="J62" s="58">
        <f t="shared" si="4"/>
        <v>26</v>
      </c>
      <c r="K62" s="59">
        <f t="shared" si="5"/>
        <v>0</v>
      </c>
      <c r="L62" s="50">
        <f t="shared" si="6"/>
        <v>156000</v>
      </c>
      <c r="M62" s="52">
        <f t="shared" si="7"/>
        <v>444000</v>
      </c>
      <c r="N62" s="58">
        <v>2100</v>
      </c>
      <c r="O62" s="58">
        <v>37</v>
      </c>
      <c r="P62" s="58">
        <v>40000</v>
      </c>
      <c r="Q62" s="60"/>
    </row>
    <row r="63" spans="1:17" ht="15.75" x14ac:dyDescent="0.25">
      <c r="A63" s="54" t="s">
        <v>82</v>
      </c>
      <c r="B63" s="55">
        <v>29934</v>
      </c>
      <c r="C63" s="55">
        <v>30064</v>
      </c>
      <c r="D63" s="6">
        <f t="shared" si="0"/>
        <v>130</v>
      </c>
      <c r="E63" s="56">
        <f t="shared" si="2"/>
        <v>194000</v>
      </c>
      <c r="F63" s="56">
        <f t="shared" si="3"/>
        <v>19000</v>
      </c>
      <c r="G63" s="55">
        <v>298</v>
      </c>
      <c r="H63" s="55">
        <v>315</v>
      </c>
      <c r="I63" s="57">
        <f t="shared" si="1"/>
        <v>17</v>
      </c>
      <c r="J63" s="58">
        <f t="shared" si="4"/>
        <v>17</v>
      </c>
      <c r="K63" s="59">
        <f t="shared" si="5"/>
        <v>0</v>
      </c>
      <c r="L63" s="50">
        <f t="shared" si="6"/>
        <v>102000</v>
      </c>
      <c r="M63" s="52">
        <f t="shared" si="7"/>
        <v>315000</v>
      </c>
      <c r="N63" s="58">
        <v>2100</v>
      </c>
      <c r="O63" s="58">
        <v>40</v>
      </c>
      <c r="P63" s="58">
        <v>10000</v>
      </c>
      <c r="Q63" s="60"/>
    </row>
    <row r="64" spans="1:17" ht="15.75" x14ac:dyDescent="0.25">
      <c r="A64" s="54" t="s">
        <v>83</v>
      </c>
      <c r="B64" s="55">
        <v>32811</v>
      </c>
      <c r="C64" s="55">
        <v>33002</v>
      </c>
      <c r="D64" s="6">
        <f t="shared" si="0"/>
        <v>191</v>
      </c>
      <c r="E64" s="56">
        <f t="shared" si="2"/>
        <v>288000</v>
      </c>
      <c r="F64" s="56">
        <f t="shared" si="3"/>
        <v>29000</v>
      </c>
      <c r="G64" s="55">
        <v>340</v>
      </c>
      <c r="H64" s="55">
        <v>357</v>
      </c>
      <c r="I64" s="57">
        <f t="shared" si="1"/>
        <v>17</v>
      </c>
      <c r="J64" s="58">
        <f t="shared" si="4"/>
        <v>17</v>
      </c>
      <c r="K64" s="59">
        <f t="shared" si="5"/>
        <v>0</v>
      </c>
      <c r="L64" s="50">
        <f t="shared" si="6"/>
        <v>102000</v>
      </c>
      <c r="M64" s="52">
        <f t="shared" si="7"/>
        <v>419000</v>
      </c>
      <c r="N64" s="58">
        <v>2100</v>
      </c>
      <c r="O64" s="58">
        <v>65</v>
      </c>
      <c r="P64" s="58">
        <v>45000</v>
      </c>
      <c r="Q64" s="60"/>
    </row>
    <row r="65" spans="1:17" ht="15.75" x14ac:dyDescent="0.25">
      <c r="A65" s="54" t="s">
        <v>84</v>
      </c>
      <c r="B65" s="55">
        <v>34660</v>
      </c>
      <c r="C65" s="55">
        <v>34857</v>
      </c>
      <c r="D65" s="6">
        <f t="shared" si="0"/>
        <v>197</v>
      </c>
      <c r="E65" s="56">
        <f t="shared" si="2"/>
        <v>297000</v>
      </c>
      <c r="F65" s="56">
        <f t="shared" si="3"/>
        <v>30000</v>
      </c>
      <c r="G65" s="55">
        <v>2172</v>
      </c>
      <c r="H65" s="55">
        <v>2202</v>
      </c>
      <c r="I65" s="57">
        <f t="shared" si="1"/>
        <v>30</v>
      </c>
      <c r="J65" s="58">
        <f t="shared" si="4"/>
        <v>30</v>
      </c>
      <c r="K65" s="59">
        <f t="shared" si="5"/>
        <v>0</v>
      </c>
      <c r="L65" s="50">
        <f t="shared" si="6"/>
        <v>180000</v>
      </c>
      <c r="M65" s="52">
        <f t="shared" si="7"/>
        <v>507000</v>
      </c>
      <c r="N65" s="58">
        <v>2100</v>
      </c>
      <c r="O65" s="58">
        <v>54</v>
      </c>
      <c r="P65" s="58">
        <v>15000</v>
      </c>
      <c r="Q65" s="65"/>
    </row>
    <row r="66" spans="1:17" ht="15.75" x14ac:dyDescent="0.25">
      <c r="A66" s="54" t="s">
        <v>85</v>
      </c>
      <c r="B66" s="55">
        <v>37056</v>
      </c>
      <c r="C66" s="55">
        <v>37224</v>
      </c>
      <c r="D66" s="6">
        <f t="shared" si="0"/>
        <v>168</v>
      </c>
      <c r="E66" s="56">
        <f t="shared" si="2"/>
        <v>253000</v>
      </c>
      <c r="F66" s="56">
        <f t="shared" si="3"/>
        <v>25000</v>
      </c>
      <c r="G66" s="55">
        <v>1292</v>
      </c>
      <c r="H66" s="55">
        <v>1312</v>
      </c>
      <c r="I66" s="57">
        <f t="shared" si="1"/>
        <v>20</v>
      </c>
      <c r="J66" s="58">
        <f t="shared" si="4"/>
        <v>20</v>
      </c>
      <c r="K66" s="59">
        <f t="shared" si="5"/>
        <v>0</v>
      </c>
      <c r="L66" s="50">
        <f t="shared" si="6"/>
        <v>120000</v>
      </c>
      <c r="M66" s="52">
        <f t="shared" si="7"/>
        <v>398000</v>
      </c>
      <c r="N66" s="58">
        <v>2100</v>
      </c>
      <c r="O66" s="58">
        <v>0</v>
      </c>
      <c r="P66" s="58"/>
      <c r="Q66" s="60"/>
    </row>
    <row r="67" spans="1:17" ht="15.75" x14ac:dyDescent="0.25">
      <c r="A67" s="54" t="s">
        <v>86</v>
      </c>
      <c r="B67" s="55">
        <v>35007</v>
      </c>
      <c r="C67" s="55">
        <v>35201</v>
      </c>
      <c r="D67" s="6">
        <f t="shared" si="0"/>
        <v>194</v>
      </c>
      <c r="E67" s="56">
        <f t="shared" si="2"/>
        <v>293000</v>
      </c>
      <c r="F67" s="56">
        <f t="shared" si="3"/>
        <v>29000</v>
      </c>
      <c r="G67" s="55">
        <v>2485</v>
      </c>
      <c r="H67" s="55">
        <v>2509</v>
      </c>
      <c r="I67" s="57">
        <f t="shared" si="1"/>
        <v>24</v>
      </c>
      <c r="J67" s="58">
        <f t="shared" si="4"/>
        <v>24</v>
      </c>
      <c r="K67" s="59">
        <f t="shared" si="5"/>
        <v>0</v>
      </c>
      <c r="L67" s="50">
        <f t="shared" si="6"/>
        <v>144000</v>
      </c>
      <c r="M67" s="52">
        <f t="shared" si="7"/>
        <v>466000</v>
      </c>
      <c r="N67" s="58">
        <v>2100</v>
      </c>
      <c r="O67" s="58">
        <v>16</v>
      </c>
      <c r="P67" s="58">
        <v>40000</v>
      </c>
      <c r="Q67" s="60"/>
    </row>
    <row r="68" spans="1:17" ht="15.75" x14ac:dyDescent="0.25">
      <c r="A68" s="54" t="s">
        <v>87</v>
      </c>
      <c r="B68" s="55">
        <v>15220</v>
      </c>
      <c r="C68" s="55">
        <v>15368</v>
      </c>
      <c r="D68" s="6">
        <f t="shared" si="0"/>
        <v>148</v>
      </c>
      <c r="E68" s="56">
        <f t="shared" si="2"/>
        <v>222000</v>
      </c>
      <c r="F68" s="56">
        <f t="shared" si="3"/>
        <v>22000</v>
      </c>
      <c r="G68" s="55">
        <v>4972</v>
      </c>
      <c r="H68" s="55">
        <v>4996</v>
      </c>
      <c r="I68" s="57">
        <f t="shared" si="1"/>
        <v>24</v>
      </c>
      <c r="J68" s="58">
        <f t="shared" si="4"/>
        <v>24</v>
      </c>
      <c r="K68" s="59">
        <f t="shared" si="5"/>
        <v>0</v>
      </c>
      <c r="L68" s="50">
        <f t="shared" si="6"/>
        <v>144000</v>
      </c>
      <c r="M68" s="52">
        <f t="shared" si="7"/>
        <v>388000</v>
      </c>
      <c r="N68" s="58">
        <v>2100</v>
      </c>
      <c r="O68" s="58">
        <v>18</v>
      </c>
      <c r="P68" s="58">
        <v>45000</v>
      </c>
      <c r="Q68" s="60"/>
    </row>
    <row r="69" spans="1:17" ht="15.75" x14ac:dyDescent="0.25">
      <c r="A69" s="54" t="s">
        <v>88</v>
      </c>
      <c r="B69" s="55">
        <v>33946</v>
      </c>
      <c r="C69" s="55">
        <v>34126</v>
      </c>
      <c r="D69" s="6">
        <f t="shared" si="0"/>
        <v>180</v>
      </c>
      <c r="E69" s="56">
        <f t="shared" si="2"/>
        <v>271000</v>
      </c>
      <c r="F69" s="56">
        <f t="shared" si="3"/>
        <v>27000</v>
      </c>
      <c r="G69" s="55">
        <v>936</v>
      </c>
      <c r="H69" s="55">
        <v>956</v>
      </c>
      <c r="I69" s="57">
        <f t="shared" si="1"/>
        <v>20</v>
      </c>
      <c r="J69" s="58">
        <f t="shared" si="4"/>
        <v>20</v>
      </c>
      <c r="K69" s="59">
        <f t="shared" si="5"/>
        <v>0</v>
      </c>
      <c r="L69" s="50">
        <f t="shared" si="6"/>
        <v>120000</v>
      </c>
      <c r="M69" s="52">
        <f t="shared" si="7"/>
        <v>418000</v>
      </c>
      <c r="N69" s="58">
        <v>2100</v>
      </c>
      <c r="O69" s="58">
        <v>16</v>
      </c>
      <c r="P69" s="58">
        <v>70000</v>
      </c>
      <c r="Q69" s="60"/>
    </row>
    <row r="70" spans="1:17" ht="15.75" x14ac:dyDescent="0.25">
      <c r="A70" s="54" t="s">
        <v>89</v>
      </c>
      <c r="B70" s="55">
        <v>32339</v>
      </c>
      <c r="C70" s="55">
        <v>32487</v>
      </c>
      <c r="D70" s="6">
        <f t="shared" si="0"/>
        <v>148</v>
      </c>
      <c r="E70" s="56">
        <f t="shared" si="2"/>
        <v>222000</v>
      </c>
      <c r="F70" s="56">
        <f t="shared" si="3"/>
        <v>22000</v>
      </c>
      <c r="G70" s="55">
        <v>3757</v>
      </c>
      <c r="H70" s="55">
        <v>3783</v>
      </c>
      <c r="I70" s="57">
        <f t="shared" si="1"/>
        <v>26</v>
      </c>
      <c r="J70" s="58">
        <f t="shared" si="4"/>
        <v>26</v>
      </c>
      <c r="K70" s="59">
        <f t="shared" si="5"/>
        <v>0</v>
      </c>
      <c r="L70" s="50">
        <f t="shared" si="6"/>
        <v>156000</v>
      </c>
      <c r="M70" s="52">
        <f t="shared" si="7"/>
        <v>400000</v>
      </c>
      <c r="N70" s="58">
        <v>2100</v>
      </c>
      <c r="O70" s="58">
        <v>0</v>
      </c>
      <c r="P70" s="58">
        <v>10000</v>
      </c>
      <c r="Q70" s="60"/>
    </row>
    <row r="71" spans="1:17" ht="15.75" x14ac:dyDescent="0.25">
      <c r="A71" s="54" t="s">
        <v>90</v>
      </c>
      <c r="B71" s="55">
        <v>29377</v>
      </c>
      <c r="C71" s="55">
        <v>29537</v>
      </c>
      <c r="D71" s="6">
        <f t="shared" si="0"/>
        <v>160</v>
      </c>
      <c r="E71" s="56">
        <f t="shared" si="2"/>
        <v>240000</v>
      </c>
      <c r="F71" s="56">
        <f t="shared" si="3"/>
        <v>24000</v>
      </c>
      <c r="G71" s="55">
        <v>410</v>
      </c>
      <c r="H71" s="55">
        <v>436</v>
      </c>
      <c r="I71" s="57">
        <f t="shared" si="1"/>
        <v>26</v>
      </c>
      <c r="J71" s="58">
        <f t="shared" si="4"/>
        <v>26</v>
      </c>
      <c r="K71" s="59">
        <f t="shared" si="5"/>
        <v>0</v>
      </c>
      <c r="L71" s="50">
        <f t="shared" si="6"/>
        <v>156000</v>
      </c>
      <c r="M71" s="52">
        <f t="shared" si="7"/>
        <v>420000</v>
      </c>
      <c r="N71" s="58">
        <v>2100</v>
      </c>
      <c r="O71" s="58">
        <v>0</v>
      </c>
      <c r="P71" s="58">
        <v>25000</v>
      </c>
      <c r="Q71" s="60"/>
    </row>
    <row r="72" spans="1:17" ht="15.75" x14ac:dyDescent="0.25">
      <c r="A72" s="54" t="s">
        <v>91</v>
      </c>
      <c r="B72" s="55">
        <v>29293</v>
      </c>
      <c r="C72" s="55">
        <v>29492</v>
      </c>
      <c r="D72" s="6">
        <f t="shared" si="0"/>
        <v>199</v>
      </c>
      <c r="E72" s="56">
        <f t="shared" si="2"/>
        <v>300000</v>
      </c>
      <c r="F72" s="56">
        <f t="shared" si="3"/>
        <v>30000</v>
      </c>
      <c r="G72" s="55">
        <v>2149</v>
      </c>
      <c r="H72" s="55">
        <v>2178</v>
      </c>
      <c r="I72" s="57">
        <f t="shared" si="1"/>
        <v>29</v>
      </c>
      <c r="J72" s="58">
        <f t="shared" si="4"/>
        <v>29</v>
      </c>
      <c r="K72" s="59">
        <f t="shared" si="5"/>
        <v>0</v>
      </c>
      <c r="L72" s="50">
        <f t="shared" si="6"/>
        <v>174000</v>
      </c>
      <c r="M72" s="52">
        <f t="shared" si="7"/>
        <v>504000</v>
      </c>
      <c r="N72" s="58">
        <v>2100</v>
      </c>
      <c r="O72" s="58">
        <v>0</v>
      </c>
      <c r="P72" s="58">
        <v>55000</v>
      </c>
      <c r="Q72" s="60"/>
    </row>
    <row r="73" spans="1:17" ht="15.75" x14ac:dyDescent="0.25">
      <c r="A73" s="54" t="s">
        <v>92</v>
      </c>
      <c r="B73" s="55">
        <v>32635</v>
      </c>
      <c r="C73" s="55">
        <v>32781</v>
      </c>
      <c r="D73" s="6">
        <f t="shared" si="0"/>
        <v>146</v>
      </c>
      <c r="E73" s="56">
        <f t="shared" si="2"/>
        <v>219000</v>
      </c>
      <c r="F73" s="56">
        <f t="shared" si="3"/>
        <v>22000</v>
      </c>
      <c r="G73" s="55">
        <v>2072</v>
      </c>
      <c r="H73" s="55">
        <v>2094</v>
      </c>
      <c r="I73" s="57">
        <f t="shared" si="1"/>
        <v>22</v>
      </c>
      <c r="J73" s="58">
        <f t="shared" si="4"/>
        <v>22</v>
      </c>
      <c r="K73" s="59">
        <f t="shared" si="5"/>
        <v>0</v>
      </c>
      <c r="L73" s="50">
        <f t="shared" si="6"/>
        <v>132000</v>
      </c>
      <c r="M73" s="52">
        <f t="shared" si="7"/>
        <v>373000</v>
      </c>
      <c r="N73" s="58">
        <v>2100</v>
      </c>
      <c r="O73" s="58">
        <v>24</v>
      </c>
      <c r="P73" s="58">
        <v>20000</v>
      </c>
      <c r="Q73" s="60"/>
    </row>
    <row r="74" spans="1:17" ht="15.75" x14ac:dyDescent="0.25">
      <c r="A74" s="54" t="s">
        <v>93</v>
      </c>
      <c r="B74" s="55">
        <v>8811</v>
      </c>
      <c r="C74" s="55">
        <v>8965</v>
      </c>
      <c r="D74" s="6">
        <f t="shared" si="0"/>
        <v>154</v>
      </c>
      <c r="E74" s="56">
        <f t="shared" si="2"/>
        <v>231000</v>
      </c>
      <c r="F74" s="56">
        <f t="shared" si="3"/>
        <v>23000</v>
      </c>
      <c r="G74" s="55">
        <v>140</v>
      </c>
      <c r="H74" s="55">
        <v>149</v>
      </c>
      <c r="I74" s="57">
        <f t="shared" si="1"/>
        <v>9</v>
      </c>
      <c r="J74" s="58">
        <f t="shared" si="4"/>
        <v>9</v>
      </c>
      <c r="K74" s="59">
        <f t="shared" si="5"/>
        <v>0</v>
      </c>
      <c r="L74" s="50">
        <f t="shared" si="6"/>
        <v>54000</v>
      </c>
      <c r="M74" s="52">
        <f t="shared" si="7"/>
        <v>308000</v>
      </c>
      <c r="N74" s="58">
        <v>2100</v>
      </c>
      <c r="O74" s="58">
        <v>19</v>
      </c>
      <c r="P74" s="58">
        <v>25000</v>
      </c>
      <c r="Q74" s="60"/>
    </row>
    <row r="75" spans="1:17" ht="15.75" x14ac:dyDescent="0.25">
      <c r="A75" s="54" t="s">
        <v>94</v>
      </c>
      <c r="B75" s="55">
        <v>33281</v>
      </c>
      <c r="C75" s="55">
        <v>33444</v>
      </c>
      <c r="D75" s="6">
        <f t="shared" si="0"/>
        <v>163</v>
      </c>
      <c r="E75" s="56">
        <f t="shared" si="2"/>
        <v>245000</v>
      </c>
      <c r="F75" s="56">
        <f t="shared" si="3"/>
        <v>25000</v>
      </c>
      <c r="G75" s="55">
        <v>1170</v>
      </c>
      <c r="H75" s="55">
        <v>1196</v>
      </c>
      <c r="I75" s="57">
        <f t="shared" si="1"/>
        <v>26</v>
      </c>
      <c r="J75" s="58">
        <f t="shared" si="4"/>
        <v>26</v>
      </c>
      <c r="K75" s="59">
        <f t="shared" si="5"/>
        <v>0</v>
      </c>
      <c r="L75" s="50">
        <f t="shared" si="6"/>
        <v>156000</v>
      </c>
      <c r="M75" s="52">
        <f t="shared" si="7"/>
        <v>426000</v>
      </c>
      <c r="N75" s="58">
        <v>2100</v>
      </c>
      <c r="O75" s="58">
        <v>61</v>
      </c>
      <c r="P75" s="58">
        <v>20000</v>
      </c>
      <c r="Q75" s="60"/>
    </row>
    <row r="76" spans="1:17" ht="15.75" x14ac:dyDescent="0.25">
      <c r="A76" s="54" t="s">
        <v>95</v>
      </c>
      <c r="B76" s="55">
        <v>36187</v>
      </c>
      <c r="C76" s="55">
        <v>36340</v>
      </c>
      <c r="D76" s="6">
        <f t="shared" si="0"/>
        <v>153</v>
      </c>
      <c r="E76" s="56">
        <f t="shared" si="2"/>
        <v>230000</v>
      </c>
      <c r="F76" s="56">
        <f t="shared" si="3"/>
        <v>23000</v>
      </c>
      <c r="G76" s="55">
        <v>1365</v>
      </c>
      <c r="H76" s="55">
        <v>1396</v>
      </c>
      <c r="I76" s="57">
        <f t="shared" si="1"/>
        <v>31</v>
      </c>
      <c r="J76" s="58">
        <f t="shared" si="4"/>
        <v>31</v>
      </c>
      <c r="K76" s="59">
        <f t="shared" si="5"/>
        <v>0</v>
      </c>
      <c r="L76" s="50">
        <f t="shared" si="6"/>
        <v>186000</v>
      </c>
      <c r="M76" s="52">
        <f t="shared" si="7"/>
        <v>439000</v>
      </c>
      <c r="N76" s="58">
        <v>2100</v>
      </c>
      <c r="O76" s="58">
        <v>21</v>
      </c>
      <c r="P76" s="58">
        <v>20000</v>
      </c>
      <c r="Q76" s="60"/>
    </row>
    <row r="77" spans="1:17" ht="15.75" x14ac:dyDescent="0.25">
      <c r="A77" s="54" t="s">
        <v>96</v>
      </c>
      <c r="B77" s="55">
        <v>32936</v>
      </c>
      <c r="C77" s="55">
        <v>33056</v>
      </c>
      <c r="D77" s="6">
        <f t="shared" si="0"/>
        <v>120</v>
      </c>
      <c r="E77" s="56">
        <f t="shared" si="2"/>
        <v>179000</v>
      </c>
      <c r="F77" s="56">
        <f t="shared" si="3"/>
        <v>18000</v>
      </c>
      <c r="G77" s="55">
        <v>1600</v>
      </c>
      <c r="H77" s="55">
        <v>1630</v>
      </c>
      <c r="I77" s="57">
        <f t="shared" si="1"/>
        <v>30</v>
      </c>
      <c r="J77" s="58">
        <f t="shared" si="4"/>
        <v>30</v>
      </c>
      <c r="K77" s="59">
        <f t="shared" si="5"/>
        <v>0</v>
      </c>
      <c r="L77" s="50">
        <f t="shared" si="6"/>
        <v>180000</v>
      </c>
      <c r="M77" s="52">
        <f t="shared" si="7"/>
        <v>377000</v>
      </c>
      <c r="N77" s="58">
        <v>2100</v>
      </c>
      <c r="O77" s="58">
        <v>36</v>
      </c>
      <c r="P77" s="58">
        <v>45000</v>
      </c>
      <c r="Q77" s="60"/>
    </row>
    <row r="78" spans="1:17" ht="15.75" x14ac:dyDescent="0.25">
      <c r="A78" s="54" t="s">
        <v>97</v>
      </c>
      <c r="B78" s="55">
        <v>30202</v>
      </c>
      <c r="C78" s="55">
        <v>30368</v>
      </c>
      <c r="D78" s="6">
        <f t="shared" si="0"/>
        <v>166</v>
      </c>
      <c r="E78" s="56">
        <f t="shared" si="2"/>
        <v>250000</v>
      </c>
      <c r="F78" s="56">
        <f t="shared" si="3"/>
        <v>25000</v>
      </c>
      <c r="G78" s="55">
        <v>305</v>
      </c>
      <c r="H78" s="55">
        <v>323</v>
      </c>
      <c r="I78" s="57">
        <f t="shared" si="1"/>
        <v>18</v>
      </c>
      <c r="J78" s="58">
        <f t="shared" si="4"/>
        <v>18</v>
      </c>
      <c r="K78" s="59">
        <f t="shared" si="5"/>
        <v>0</v>
      </c>
      <c r="L78" s="50">
        <f t="shared" si="6"/>
        <v>108000</v>
      </c>
      <c r="M78" s="52">
        <f t="shared" si="7"/>
        <v>383000</v>
      </c>
      <c r="N78" s="58">
        <v>2100</v>
      </c>
      <c r="O78" s="58">
        <v>28</v>
      </c>
      <c r="P78" s="58">
        <v>25000</v>
      </c>
      <c r="Q78" s="60"/>
    </row>
    <row r="79" spans="1:17" ht="15.75" x14ac:dyDescent="0.25">
      <c r="A79" s="54" t="s">
        <v>98</v>
      </c>
      <c r="B79" s="55">
        <v>39558</v>
      </c>
      <c r="C79" s="55">
        <v>39737</v>
      </c>
      <c r="D79" s="6">
        <f t="shared" ref="D79:D86" si="8">C79-B79</f>
        <v>179</v>
      </c>
      <c r="E79" s="56">
        <f t="shared" si="2"/>
        <v>270000</v>
      </c>
      <c r="F79" s="56">
        <f t="shared" si="3"/>
        <v>27000</v>
      </c>
      <c r="G79" s="55">
        <v>2110</v>
      </c>
      <c r="H79" s="55">
        <v>2135</v>
      </c>
      <c r="I79" s="57">
        <f t="shared" si="1"/>
        <v>25</v>
      </c>
      <c r="J79" s="58">
        <f t="shared" si="4"/>
        <v>25</v>
      </c>
      <c r="K79" s="59">
        <f t="shared" si="5"/>
        <v>0</v>
      </c>
      <c r="L79" s="50">
        <f t="shared" si="6"/>
        <v>150000</v>
      </c>
      <c r="M79" s="52">
        <f t="shared" si="7"/>
        <v>447000</v>
      </c>
      <c r="N79" s="58">
        <v>2100</v>
      </c>
      <c r="O79" s="58">
        <v>15</v>
      </c>
      <c r="P79" s="58">
        <v>40000</v>
      </c>
      <c r="Q79" s="60"/>
    </row>
    <row r="80" spans="1:17" ht="15.75" x14ac:dyDescent="0.25">
      <c r="A80" s="54" t="s">
        <v>99</v>
      </c>
      <c r="B80" s="55">
        <v>31158</v>
      </c>
      <c r="C80" s="55">
        <v>31340</v>
      </c>
      <c r="D80" s="6">
        <f t="shared" si="8"/>
        <v>182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274000</v>
      </c>
      <c r="F80" s="56">
        <f t="shared" ref="F80:F94" si="10">ROUND(E80*10%,-3)</f>
        <v>27000</v>
      </c>
      <c r="G80" s="55">
        <v>338</v>
      </c>
      <c r="H80" s="55">
        <v>363</v>
      </c>
      <c r="I80" s="57">
        <f t="shared" ref="I80:I94" si="11">H80-G80</f>
        <v>25</v>
      </c>
      <c r="J80" s="58">
        <f t="shared" ref="J80:J94" si="12">IF(I80&lt;=32,I80,32)</f>
        <v>25</v>
      </c>
      <c r="K80" s="59">
        <f t="shared" ref="K80:K94" si="13">IF(I80&gt;32,I80-32,0)</f>
        <v>0</v>
      </c>
      <c r="L80" s="50">
        <f t="shared" ref="L80:L94" si="14">ROUND((J80*6000+K80*13000),-3)</f>
        <v>150000</v>
      </c>
      <c r="M80" s="52">
        <f t="shared" si="7"/>
        <v>451000</v>
      </c>
      <c r="N80" s="58">
        <v>2100</v>
      </c>
      <c r="O80" s="58">
        <v>29</v>
      </c>
      <c r="P80" s="58"/>
      <c r="Q80" s="60"/>
    </row>
    <row r="81" spans="1:17" ht="15.75" x14ac:dyDescent="0.25">
      <c r="A81" s="54" t="s">
        <v>100</v>
      </c>
      <c r="B81" s="55">
        <v>10114</v>
      </c>
      <c r="C81" s="55">
        <v>10282</v>
      </c>
      <c r="D81" s="6">
        <f t="shared" si="8"/>
        <v>168</v>
      </c>
      <c r="E81" s="56">
        <f t="shared" si="9"/>
        <v>253000</v>
      </c>
      <c r="F81" s="56">
        <f t="shared" si="10"/>
        <v>25000</v>
      </c>
      <c r="G81" s="55">
        <v>1823</v>
      </c>
      <c r="H81" s="55">
        <v>1841</v>
      </c>
      <c r="I81" s="57">
        <f t="shared" si="11"/>
        <v>18</v>
      </c>
      <c r="J81" s="58">
        <f t="shared" si="12"/>
        <v>18</v>
      </c>
      <c r="K81" s="59">
        <f t="shared" si="13"/>
        <v>0</v>
      </c>
      <c r="L81" s="50">
        <f t="shared" si="14"/>
        <v>108000</v>
      </c>
      <c r="M81" s="52">
        <f t="shared" ref="M81:M89" si="15">ROUND(E81+F81+L81,-3)</f>
        <v>386000</v>
      </c>
      <c r="N81" s="58">
        <v>2100</v>
      </c>
      <c r="O81" s="58">
        <v>17</v>
      </c>
      <c r="P81" s="58"/>
      <c r="Q81" s="60"/>
    </row>
    <row r="82" spans="1:17" ht="15.75" x14ac:dyDescent="0.25">
      <c r="A82" s="54" t="s">
        <v>101</v>
      </c>
      <c r="B82" s="55">
        <v>38783</v>
      </c>
      <c r="C82" s="55">
        <v>38919</v>
      </c>
      <c r="D82" s="6">
        <f t="shared" si="8"/>
        <v>136</v>
      </c>
      <c r="E82" s="56">
        <f t="shared" si="9"/>
        <v>204000</v>
      </c>
      <c r="F82" s="56">
        <f t="shared" si="10"/>
        <v>20000</v>
      </c>
      <c r="G82" s="55">
        <v>1690</v>
      </c>
      <c r="H82" s="55">
        <v>1709</v>
      </c>
      <c r="I82" s="57">
        <f t="shared" si="11"/>
        <v>19</v>
      </c>
      <c r="J82" s="58">
        <f t="shared" si="12"/>
        <v>19</v>
      </c>
      <c r="K82" s="59">
        <f t="shared" si="13"/>
        <v>0</v>
      </c>
      <c r="L82" s="50">
        <f t="shared" si="14"/>
        <v>114000</v>
      </c>
      <c r="M82" s="52">
        <f t="shared" si="15"/>
        <v>338000</v>
      </c>
      <c r="N82" s="58">
        <v>2100</v>
      </c>
      <c r="O82" s="58">
        <v>8</v>
      </c>
      <c r="P82" s="58">
        <v>20000</v>
      </c>
      <c r="Q82" s="60"/>
    </row>
    <row r="83" spans="1:17" ht="15.75" x14ac:dyDescent="0.25">
      <c r="A83" s="54" t="s">
        <v>102</v>
      </c>
      <c r="B83" s="55">
        <v>33193</v>
      </c>
      <c r="C83" s="55">
        <v>33312</v>
      </c>
      <c r="D83" s="6">
        <f t="shared" si="8"/>
        <v>119</v>
      </c>
      <c r="E83" s="56">
        <f t="shared" si="9"/>
        <v>178000</v>
      </c>
      <c r="F83" s="56">
        <f t="shared" si="10"/>
        <v>18000</v>
      </c>
      <c r="G83" s="55">
        <v>736</v>
      </c>
      <c r="H83" s="55">
        <v>756</v>
      </c>
      <c r="I83" s="57">
        <f t="shared" si="11"/>
        <v>20</v>
      </c>
      <c r="J83" s="58">
        <f t="shared" si="12"/>
        <v>20</v>
      </c>
      <c r="K83" s="59">
        <f t="shared" si="13"/>
        <v>0</v>
      </c>
      <c r="L83" s="50">
        <f t="shared" si="14"/>
        <v>120000</v>
      </c>
      <c r="M83" s="52">
        <f t="shared" si="15"/>
        <v>316000</v>
      </c>
      <c r="N83" s="58">
        <v>2100</v>
      </c>
      <c r="O83" s="58">
        <v>14</v>
      </c>
      <c r="P83" s="58">
        <v>10000</v>
      </c>
      <c r="Q83" s="60"/>
    </row>
    <row r="84" spans="1:17" ht="15.75" x14ac:dyDescent="0.25">
      <c r="A84" s="54" t="s">
        <v>103</v>
      </c>
      <c r="B84" s="55">
        <v>33506</v>
      </c>
      <c r="C84" s="55">
        <v>33724</v>
      </c>
      <c r="D84" s="6">
        <f t="shared" si="8"/>
        <v>218</v>
      </c>
      <c r="E84" s="56">
        <f t="shared" si="9"/>
        <v>334000</v>
      </c>
      <c r="F84" s="56">
        <f t="shared" si="10"/>
        <v>33000</v>
      </c>
      <c r="G84" s="55">
        <v>1504</v>
      </c>
      <c r="H84" s="55">
        <v>1533</v>
      </c>
      <c r="I84" s="57">
        <f t="shared" si="11"/>
        <v>29</v>
      </c>
      <c r="J84" s="58">
        <f t="shared" si="12"/>
        <v>29</v>
      </c>
      <c r="K84" s="59">
        <f t="shared" si="13"/>
        <v>0</v>
      </c>
      <c r="L84" s="50">
        <f t="shared" si="14"/>
        <v>174000</v>
      </c>
      <c r="M84" s="52">
        <f t="shared" si="15"/>
        <v>541000</v>
      </c>
      <c r="N84" s="58">
        <v>2100</v>
      </c>
      <c r="O84" s="58">
        <v>18</v>
      </c>
      <c r="P84" s="58">
        <v>20000</v>
      </c>
      <c r="Q84" s="60"/>
    </row>
    <row r="85" spans="1:17" ht="15.75" x14ac:dyDescent="0.25">
      <c r="A85" s="54" t="s">
        <v>104</v>
      </c>
      <c r="B85" s="55">
        <v>36665</v>
      </c>
      <c r="C85" s="55">
        <v>36789</v>
      </c>
      <c r="D85" s="6">
        <f t="shared" si="8"/>
        <v>124</v>
      </c>
      <c r="E85" s="56">
        <f t="shared" si="9"/>
        <v>185000</v>
      </c>
      <c r="F85" s="56">
        <f t="shared" si="10"/>
        <v>19000</v>
      </c>
      <c r="G85" s="55">
        <v>290</v>
      </c>
      <c r="H85" s="55">
        <v>304</v>
      </c>
      <c r="I85" s="57">
        <f t="shared" si="11"/>
        <v>14</v>
      </c>
      <c r="J85" s="58">
        <f t="shared" si="12"/>
        <v>14</v>
      </c>
      <c r="K85" s="59">
        <f t="shared" si="13"/>
        <v>0</v>
      </c>
      <c r="L85" s="50">
        <f t="shared" si="14"/>
        <v>84000</v>
      </c>
      <c r="M85" s="52">
        <f t="shared" si="15"/>
        <v>288000</v>
      </c>
      <c r="N85" s="58">
        <v>2100</v>
      </c>
      <c r="O85" s="58">
        <v>13</v>
      </c>
      <c r="P85" s="58">
        <v>20000</v>
      </c>
      <c r="Q85" s="60"/>
    </row>
    <row r="86" spans="1:17" ht="15.75" x14ac:dyDescent="0.25">
      <c r="A86" s="54" t="s">
        <v>105</v>
      </c>
      <c r="B86" s="55">
        <v>34982</v>
      </c>
      <c r="C86" s="55">
        <v>35114</v>
      </c>
      <c r="D86" s="6">
        <f t="shared" si="8"/>
        <v>132</v>
      </c>
      <c r="E86" s="56">
        <f t="shared" si="9"/>
        <v>197000</v>
      </c>
      <c r="F86" s="56">
        <f t="shared" si="10"/>
        <v>20000</v>
      </c>
      <c r="G86" s="55">
        <v>416</v>
      </c>
      <c r="H86" s="55">
        <v>441</v>
      </c>
      <c r="I86" s="57">
        <f t="shared" si="11"/>
        <v>25</v>
      </c>
      <c r="J86" s="58">
        <f t="shared" si="12"/>
        <v>25</v>
      </c>
      <c r="K86" s="59">
        <f t="shared" si="13"/>
        <v>0</v>
      </c>
      <c r="L86" s="50">
        <f t="shared" si="14"/>
        <v>150000</v>
      </c>
      <c r="M86" s="52">
        <f t="shared" si="15"/>
        <v>367000</v>
      </c>
      <c r="N86" s="58">
        <v>2100</v>
      </c>
      <c r="O86" s="58">
        <v>4</v>
      </c>
      <c r="P86" s="58">
        <v>10000</v>
      </c>
      <c r="Q86" s="60"/>
    </row>
    <row r="87" spans="1:17" ht="15.75" x14ac:dyDescent="0.25">
      <c r="A87" s="54" t="s">
        <v>106</v>
      </c>
      <c r="B87" s="55">
        <v>604</v>
      </c>
      <c r="C87" s="55">
        <v>753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2301</v>
      </c>
      <c r="H87" s="55">
        <v>2316</v>
      </c>
      <c r="I87" s="57">
        <f t="shared" si="11"/>
        <v>15</v>
      </c>
      <c r="J87" s="58">
        <f t="shared" si="12"/>
        <v>15</v>
      </c>
      <c r="K87" s="59">
        <f t="shared" si="13"/>
        <v>0</v>
      </c>
      <c r="L87" s="50">
        <f t="shared" si="14"/>
        <v>90000</v>
      </c>
      <c r="M87" s="52">
        <f t="shared" si="15"/>
        <v>385000</v>
      </c>
      <c r="N87" s="58">
        <v>2100</v>
      </c>
      <c r="O87" s="58">
        <v>4</v>
      </c>
      <c r="P87" s="58">
        <v>10000</v>
      </c>
      <c r="Q87" s="60"/>
    </row>
    <row r="88" spans="1:17" ht="15.75" x14ac:dyDescent="0.25">
      <c r="A88" s="45" t="s">
        <v>107</v>
      </c>
      <c r="B88" s="66">
        <v>35392</v>
      </c>
      <c r="C88" s="66">
        <v>35571</v>
      </c>
      <c r="D88" s="6">
        <f t="shared" ref="D88:D94" si="16">C88-B88</f>
        <v>179</v>
      </c>
      <c r="E88" s="56">
        <f t="shared" si="9"/>
        <v>270000</v>
      </c>
      <c r="F88" s="56">
        <f t="shared" si="10"/>
        <v>27000</v>
      </c>
      <c r="G88" s="55">
        <v>379</v>
      </c>
      <c r="H88" s="55">
        <v>395</v>
      </c>
      <c r="I88" s="57">
        <f t="shared" si="11"/>
        <v>16</v>
      </c>
      <c r="J88" s="58">
        <f t="shared" si="12"/>
        <v>16</v>
      </c>
      <c r="K88" s="59">
        <f t="shared" si="13"/>
        <v>0</v>
      </c>
      <c r="L88" s="50">
        <f t="shared" si="14"/>
        <v>96000</v>
      </c>
      <c r="M88" s="52">
        <f t="shared" si="15"/>
        <v>393000</v>
      </c>
      <c r="N88" s="58">
        <v>2100</v>
      </c>
      <c r="O88" s="58">
        <v>40</v>
      </c>
      <c r="P88" s="58">
        <v>20000</v>
      </c>
      <c r="Q88" s="67"/>
    </row>
    <row r="89" spans="1:17" ht="15.75" x14ac:dyDescent="0.25">
      <c r="A89" s="45" t="s">
        <v>108</v>
      </c>
      <c r="B89" s="66">
        <v>35857</v>
      </c>
      <c r="C89" s="66">
        <v>36020</v>
      </c>
      <c r="D89" s="6">
        <f t="shared" si="16"/>
        <v>163</v>
      </c>
      <c r="E89" s="56">
        <f t="shared" si="9"/>
        <v>245000</v>
      </c>
      <c r="F89" s="56">
        <f t="shared" si="10"/>
        <v>25000</v>
      </c>
      <c r="G89" s="66">
        <v>361</v>
      </c>
      <c r="H89" s="66">
        <v>382</v>
      </c>
      <c r="I89" s="57">
        <f t="shared" si="11"/>
        <v>21</v>
      </c>
      <c r="J89" s="58">
        <f t="shared" si="12"/>
        <v>21</v>
      </c>
      <c r="K89" s="59">
        <f t="shared" si="13"/>
        <v>0</v>
      </c>
      <c r="L89" s="50">
        <f t="shared" si="14"/>
        <v>126000</v>
      </c>
      <c r="M89" s="52">
        <f t="shared" si="15"/>
        <v>396000</v>
      </c>
      <c r="N89" s="58">
        <v>2100</v>
      </c>
      <c r="O89" s="58">
        <v>16</v>
      </c>
      <c r="P89" s="58">
        <v>25000</v>
      </c>
      <c r="Q89" s="67"/>
    </row>
    <row r="90" spans="1:17" ht="15.75" x14ac:dyDescent="0.25">
      <c r="A90" s="45" t="s">
        <v>109</v>
      </c>
      <c r="B90" s="66">
        <v>35960</v>
      </c>
      <c r="C90" s="66">
        <v>36141</v>
      </c>
      <c r="D90" s="6">
        <f t="shared" si="16"/>
        <v>181</v>
      </c>
      <c r="E90" s="56">
        <f t="shared" si="9"/>
        <v>273000</v>
      </c>
      <c r="F90" s="56">
        <f t="shared" si="10"/>
        <v>27000</v>
      </c>
      <c r="G90" s="66">
        <v>1964</v>
      </c>
      <c r="H90" s="66">
        <v>1990</v>
      </c>
      <c r="I90" s="57">
        <f t="shared" si="11"/>
        <v>26</v>
      </c>
      <c r="J90" s="58">
        <f>IF(I90&lt;=32,I90,32)</f>
        <v>26</v>
      </c>
      <c r="K90" s="59">
        <f t="shared" si="13"/>
        <v>0</v>
      </c>
      <c r="L90" s="50">
        <f t="shared" si="14"/>
        <v>156000</v>
      </c>
      <c r="M90" s="52">
        <f>ROUND(E90+F90+L90,-3)</f>
        <v>456000</v>
      </c>
      <c r="N90" s="58">
        <v>2100</v>
      </c>
      <c r="O90" s="58">
        <v>3</v>
      </c>
      <c r="P90" s="58">
        <v>50000</v>
      </c>
      <c r="Q90" s="67"/>
    </row>
    <row r="91" spans="1:17" ht="15.75" x14ac:dyDescent="0.25">
      <c r="A91" s="45" t="s">
        <v>110</v>
      </c>
      <c r="B91" s="66">
        <v>28312</v>
      </c>
      <c r="C91" s="66">
        <v>28508</v>
      </c>
      <c r="D91" s="6">
        <f t="shared" si="16"/>
        <v>196</v>
      </c>
      <c r="E91" s="56">
        <f t="shared" si="9"/>
        <v>296000</v>
      </c>
      <c r="F91" s="56">
        <f t="shared" si="10"/>
        <v>30000</v>
      </c>
      <c r="G91" s="55">
        <v>1104</v>
      </c>
      <c r="H91" s="55">
        <v>1129</v>
      </c>
      <c r="I91" s="57">
        <f t="shared" si="11"/>
        <v>25</v>
      </c>
      <c r="J91" s="58">
        <f t="shared" si="12"/>
        <v>25</v>
      </c>
      <c r="K91" s="59">
        <f t="shared" si="13"/>
        <v>0</v>
      </c>
      <c r="L91" s="50">
        <f t="shared" si="14"/>
        <v>150000</v>
      </c>
      <c r="M91" s="52">
        <f t="shared" ref="M91:M94" si="17">ROUND(E91+F91+L91,-3)</f>
        <v>476000</v>
      </c>
      <c r="N91" s="58">
        <v>2100</v>
      </c>
      <c r="O91" s="58">
        <v>26</v>
      </c>
      <c r="P91" s="58">
        <v>10000</v>
      </c>
      <c r="Q91" s="67"/>
    </row>
    <row r="92" spans="1:17" ht="15.75" x14ac:dyDescent="0.25">
      <c r="A92" s="45" t="s">
        <v>111</v>
      </c>
      <c r="B92" s="66">
        <v>35564</v>
      </c>
      <c r="C92" s="66">
        <v>35744</v>
      </c>
      <c r="D92" s="6">
        <f t="shared" si="16"/>
        <v>180</v>
      </c>
      <c r="E92" s="56">
        <f t="shared" si="9"/>
        <v>271000</v>
      </c>
      <c r="F92" s="56">
        <f t="shared" si="10"/>
        <v>27000</v>
      </c>
      <c r="G92" s="66">
        <v>6852</v>
      </c>
      <c r="H92" s="66">
        <v>6884</v>
      </c>
      <c r="I92" s="57">
        <f t="shared" si="11"/>
        <v>32</v>
      </c>
      <c r="J92" s="58">
        <f t="shared" si="12"/>
        <v>32</v>
      </c>
      <c r="K92" s="59">
        <f t="shared" si="13"/>
        <v>0</v>
      </c>
      <c r="L92" s="50">
        <f t="shared" si="14"/>
        <v>192000</v>
      </c>
      <c r="M92" s="52">
        <f t="shared" si="17"/>
        <v>490000</v>
      </c>
      <c r="N92" s="58">
        <v>2100</v>
      </c>
      <c r="O92" s="58">
        <v>19</v>
      </c>
      <c r="P92" s="58"/>
      <c r="Q92" s="67"/>
    </row>
    <row r="93" spans="1:17" ht="15.75" x14ac:dyDescent="0.25">
      <c r="A93" s="45" t="s">
        <v>112</v>
      </c>
      <c r="B93" s="66">
        <v>27829</v>
      </c>
      <c r="C93" s="66">
        <v>27966</v>
      </c>
      <c r="D93" s="6">
        <f t="shared" si="16"/>
        <v>137</v>
      </c>
      <c r="E93" s="56">
        <f t="shared" si="9"/>
        <v>205000</v>
      </c>
      <c r="F93" s="56">
        <f t="shared" si="10"/>
        <v>21000</v>
      </c>
      <c r="G93" s="66">
        <v>119</v>
      </c>
      <c r="H93" s="66">
        <v>139</v>
      </c>
      <c r="I93" s="57">
        <f t="shared" si="11"/>
        <v>20</v>
      </c>
      <c r="J93" s="58">
        <f t="shared" si="12"/>
        <v>20</v>
      </c>
      <c r="K93" s="59">
        <f t="shared" si="13"/>
        <v>0</v>
      </c>
      <c r="L93" s="50">
        <f t="shared" si="14"/>
        <v>120000</v>
      </c>
      <c r="M93" s="52">
        <f t="shared" si="17"/>
        <v>346000</v>
      </c>
      <c r="N93" s="58">
        <v>2100</v>
      </c>
      <c r="O93" s="58">
        <v>20</v>
      </c>
      <c r="P93" s="58"/>
      <c r="Q93" s="67"/>
    </row>
    <row r="94" spans="1:17" ht="15.75" x14ac:dyDescent="0.25">
      <c r="A94" s="45" t="s">
        <v>113</v>
      </c>
      <c r="B94" s="46">
        <v>31423</v>
      </c>
      <c r="C94" s="46">
        <v>31596</v>
      </c>
      <c r="D94" s="5">
        <f t="shared" si="16"/>
        <v>173</v>
      </c>
      <c r="E94" s="47">
        <f t="shared" si="9"/>
        <v>260000</v>
      </c>
      <c r="F94" s="47">
        <f t="shared" si="10"/>
        <v>26000</v>
      </c>
      <c r="G94" s="46">
        <v>3742</v>
      </c>
      <c r="H94" s="46">
        <v>3766</v>
      </c>
      <c r="I94" s="57">
        <f t="shared" si="11"/>
        <v>24</v>
      </c>
      <c r="J94" s="50">
        <f t="shared" si="12"/>
        <v>24</v>
      </c>
      <c r="K94" s="51">
        <f t="shared" si="13"/>
        <v>0</v>
      </c>
      <c r="L94" s="50">
        <f t="shared" si="14"/>
        <v>144000</v>
      </c>
      <c r="M94" s="52">
        <f t="shared" si="17"/>
        <v>430000</v>
      </c>
      <c r="N94" s="50">
        <v>2100</v>
      </c>
      <c r="O94" s="50">
        <v>51</v>
      </c>
      <c r="P94" s="50">
        <v>10000</v>
      </c>
      <c r="Q94" s="53"/>
    </row>
    <row r="95" spans="1:17" ht="15.75" x14ac:dyDescent="0.25">
      <c r="A95" s="155" t="s">
        <v>114</v>
      </c>
      <c r="B95" s="156"/>
      <c r="C95" s="157"/>
      <c r="D95" s="5">
        <f>SUM(D15:D94)</f>
        <v>13378</v>
      </c>
      <c r="E95" s="47">
        <f>SUM(E15:E94)</f>
        <v>20288000</v>
      </c>
      <c r="F95" s="47">
        <f>SUM(F15:F94)</f>
        <v>2033000</v>
      </c>
      <c r="G95" s="46"/>
      <c r="H95" s="46"/>
      <c r="I95" s="49">
        <f>SUM(I15:I94)</f>
        <v>2025</v>
      </c>
      <c r="J95" s="50">
        <f>SUM(J15:J94)</f>
        <v>1966</v>
      </c>
      <c r="K95" s="51">
        <f>SUM(K15:K94)</f>
        <v>59</v>
      </c>
      <c r="L95" s="50">
        <f>SUM(L15:L94)</f>
        <v>12563000</v>
      </c>
      <c r="M95" s="52">
        <f>SUM(M15:M94)</f>
        <v>34884000</v>
      </c>
      <c r="N95" s="50"/>
      <c r="O95" s="50"/>
      <c r="P95" s="50"/>
      <c r="Q95" s="68"/>
    </row>
    <row r="96" spans="1:17" ht="19.5" x14ac:dyDescent="0.25">
      <c r="A96" s="69" t="s">
        <v>127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.75" x14ac:dyDescent="0.3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8" t="s">
        <v>125</v>
      </c>
      <c r="L97" s="158"/>
      <c r="M97" s="158"/>
      <c r="N97" s="158"/>
      <c r="O97" s="158"/>
      <c r="P97" s="158"/>
      <c r="Q97" s="158"/>
    </row>
    <row r="98" spans="1:17" ht="18.75" x14ac:dyDescent="0.3">
      <c r="A98" s="75"/>
      <c r="B98" s="159" t="s">
        <v>115</v>
      </c>
      <c r="C98" s="159"/>
      <c r="D98" s="159"/>
      <c r="E98" s="78"/>
      <c r="F98" s="79"/>
      <c r="G98" s="79"/>
      <c r="H98" s="79"/>
      <c r="I98" s="80"/>
      <c r="J98" s="81"/>
      <c r="K98" s="159" t="s">
        <v>116</v>
      </c>
      <c r="L98" s="159"/>
      <c r="M98" s="159"/>
      <c r="N98" s="159"/>
      <c r="O98" s="159"/>
      <c r="P98" s="159"/>
      <c r="Q98" s="159"/>
    </row>
    <row r="99" spans="1:17" ht="18.75" x14ac:dyDescent="0.3">
      <c r="A99" s="119"/>
      <c r="B99" s="19"/>
      <c r="C99" s="75"/>
      <c r="D99" s="7"/>
      <c r="E99" s="119"/>
      <c r="F99" s="124"/>
      <c r="G99" s="19"/>
      <c r="H99" s="83"/>
      <c r="I99" s="84"/>
      <c r="J99" s="85"/>
      <c r="K99" s="86"/>
      <c r="L99" s="119"/>
      <c r="M99" s="102"/>
      <c r="N99" s="119"/>
      <c r="O99" s="119"/>
      <c r="P99" s="119"/>
      <c r="Q99" s="23"/>
    </row>
    <row r="100" spans="1:17" ht="18.75" x14ac:dyDescent="0.3">
      <c r="A100" s="119"/>
      <c r="B100" s="19"/>
      <c r="C100" s="75"/>
      <c r="D100" s="7"/>
      <c r="E100" s="124"/>
      <c r="F100" s="124"/>
      <c r="G100" s="87"/>
      <c r="H100" s="87"/>
      <c r="I100" s="84"/>
      <c r="J100" s="88"/>
      <c r="K100" s="124"/>
      <c r="L100" s="119"/>
      <c r="M100" s="102"/>
      <c r="N100" s="119"/>
      <c r="O100" s="119"/>
      <c r="P100" s="119"/>
      <c r="Q100" s="23"/>
    </row>
    <row r="101" spans="1:17" ht="15.75" x14ac:dyDescent="0.25">
      <c r="A101" s="123"/>
      <c r="B101" s="160"/>
      <c r="C101" s="160"/>
      <c r="D101" s="7"/>
      <c r="E101" s="161"/>
      <c r="F101" s="161"/>
      <c r="G101" s="152"/>
      <c r="H101" s="152"/>
      <c r="I101" s="152"/>
      <c r="J101" s="152"/>
      <c r="K101" s="160"/>
      <c r="L101" s="160"/>
      <c r="M101" s="160"/>
      <c r="N101" s="160"/>
      <c r="O101" s="160"/>
      <c r="P101" s="160"/>
      <c r="Q101" s="160"/>
    </row>
    <row r="102" spans="1:17" ht="18.75" x14ac:dyDescent="0.3">
      <c r="A102" s="119"/>
      <c r="B102" s="90"/>
      <c r="C102" s="91"/>
      <c r="D102" s="8"/>
      <c r="E102" s="119"/>
      <c r="F102" s="119"/>
      <c r="G102" s="90"/>
      <c r="H102" s="92"/>
      <c r="I102" s="93"/>
      <c r="J102" s="94"/>
      <c r="K102" s="95"/>
      <c r="L102" s="119"/>
      <c r="M102" s="102"/>
      <c r="N102" s="119"/>
      <c r="O102" s="119"/>
      <c r="P102" s="119"/>
      <c r="Q102" s="96"/>
    </row>
    <row r="103" spans="1:17" ht="15.75" x14ac:dyDescent="0.25">
      <c r="A103" s="119"/>
      <c r="B103" s="151"/>
      <c r="C103" s="151"/>
      <c r="D103" s="151"/>
      <c r="E103" s="119"/>
      <c r="F103" s="119"/>
      <c r="G103" s="90"/>
      <c r="H103" s="92"/>
      <c r="I103" s="93"/>
      <c r="J103" s="94"/>
      <c r="K103" s="95"/>
      <c r="L103" s="152"/>
      <c r="M103" s="152"/>
      <c r="N103" s="152"/>
      <c r="O103" s="152"/>
      <c r="P103" s="152"/>
      <c r="Q103" s="152"/>
    </row>
  </sheetData>
  <mergeCells count="22">
    <mergeCell ref="A9:M9"/>
    <mergeCell ref="A1:F1"/>
    <mergeCell ref="A2:F2"/>
    <mergeCell ref="A3:Q3"/>
    <mergeCell ref="A4:Q4"/>
    <mergeCell ref="A6:D6"/>
    <mergeCell ref="A10:M10"/>
    <mergeCell ref="A11:M11"/>
    <mergeCell ref="A13:A14"/>
    <mergeCell ref="B13:F13"/>
    <mergeCell ref="G13:L13"/>
    <mergeCell ref="M13:M14"/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tabSelected="1" workbookViewId="0">
      <selection activeCell="E98" sqref="E98"/>
    </sheetView>
  </sheetViews>
  <sheetFormatPr defaultRowHeight="14.25" x14ac:dyDescent="0.2"/>
  <cols>
    <col min="1" max="1" width="7.25" customWidth="1"/>
    <col min="2" max="2" width="7.625" customWidth="1"/>
    <col min="3" max="3" width="7.125" customWidth="1"/>
    <col min="4" max="4" width="9" customWidth="1"/>
    <col min="5" max="5" width="12" customWidth="1"/>
    <col min="6" max="6" width="11" customWidth="1"/>
    <col min="7" max="7" width="11.375" customWidth="1"/>
    <col min="8" max="8" width="6.875" customWidth="1"/>
    <col min="9" max="9" width="7" customWidth="1"/>
    <col min="10" max="11" width="6.75" customWidth="1"/>
    <col min="12" max="12" width="6.875" customWidth="1"/>
    <col min="13" max="13" width="11.25" customWidth="1"/>
    <col min="14" max="14" width="11.125" customWidth="1"/>
    <col min="15" max="17" width="9.125" hidden="1" customWidth="1"/>
  </cols>
  <sheetData>
    <row r="1" spans="1:18" ht="16.5" x14ac:dyDescent="0.25">
      <c r="A1" s="168" t="s">
        <v>0</v>
      </c>
      <c r="B1" s="168"/>
      <c r="C1" s="168"/>
      <c r="D1" s="168"/>
      <c r="E1" s="168"/>
      <c r="F1" s="168"/>
      <c r="G1" s="141"/>
      <c r="H1" s="9"/>
      <c r="I1" s="10"/>
      <c r="J1" s="11"/>
      <c r="K1" s="12"/>
      <c r="L1" s="13"/>
      <c r="M1" s="14"/>
      <c r="N1" s="97"/>
      <c r="O1" s="14"/>
      <c r="P1" s="14"/>
      <c r="Q1" s="14"/>
      <c r="R1" s="15"/>
    </row>
    <row r="2" spans="1:18" ht="16.5" x14ac:dyDescent="0.25">
      <c r="A2" s="169" t="s">
        <v>1</v>
      </c>
      <c r="B2" s="169"/>
      <c r="C2" s="169"/>
      <c r="D2" s="169"/>
      <c r="E2" s="169"/>
      <c r="F2" s="169"/>
      <c r="G2" s="142"/>
      <c r="H2" s="16"/>
      <c r="I2" s="17"/>
      <c r="J2" s="11"/>
      <c r="K2" s="12"/>
      <c r="L2" s="13"/>
      <c r="M2" s="14"/>
      <c r="N2" s="97"/>
      <c r="O2" s="14"/>
      <c r="P2" s="14"/>
      <c r="Q2" s="14"/>
      <c r="R2" s="15"/>
    </row>
    <row r="3" spans="1:18" ht="20.25" x14ac:dyDescent="0.3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8.75" x14ac:dyDescent="0.3">
      <c r="A4" s="159" t="s">
        <v>136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18.75" x14ac:dyDescent="0.3">
      <c r="A5" s="146"/>
      <c r="B5" s="19"/>
      <c r="C5" s="143"/>
      <c r="D5" s="2"/>
      <c r="E5" s="21"/>
      <c r="F5" s="21"/>
      <c r="G5" s="21"/>
      <c r="H5" s="21"/>
      <c r="I5" s="21"/>
      <c r="J5" s="22"/>
      <c r="K5" s="22"/>
      <c r="L5" s="21"/>
      <c r="M5" s="21"/>
      <c r="N5" s="98"/>
      <c r="O5" s="21"/>
      <c r="P5" s="21"/>
      <c r="Q5" s="21"/>
      <c r="R5" s="23"/>
    </row>
    <row r="6" spans="1:18" ht="18.75" x14ac:dyDescent="0.3">
      <c r="A6" s="168" t="s">
        <v>3</v>
      </c>
      <c r="B6" s="168"/>
      <c r="C6" s="168"/>
      <c r="D6" s="168"/>
      <c r="E6" s="14"/>
      <c r="F6" s="24" t="s">
        <v>4</v>
      </c>
      <c r="G6" s="24"/>
      <c r="H6" s="24"/>
      <c r="I6" s="25" t="s">
        <v>130</v>
      </c>
      <c r="J6" s="26"/>
      <c r="K6" s="25"/>
      <c r="L6" s="24" t="s">
        <v>6</v>
      </c>
      <c r="M6" s="24"/>
      <c r="N6" s="99" t="s">
        <v>133</v>
      </c>
      <c r="O6" s="25"/>
      <c r="P6" s="27"/>
      <c r="Q6" s="27"/>
      <c r="R6" s="25"/>
    </row>
    <row r="7" spans="1:18" ht="18.75" x14ac:dyDescent="0.3">
      <c r="A7" s="146"/>
      <c r="B7" s="28"/>
      <c r="C7" s="28"/>
      <c r="D7" s="3"/>
      <c r="E7" s="27"/>
      <c r="F7" s="24" t="s">
        <v>9</v>
      </c>
      <c r="G7" s="24"/>
      <c r="H7" s="24"/>
      <c r="I7" s="25" t="s">
        <v>131</v>
      </c>
      <c r="J7" s="26"/>
      <c r="K7" s="25"/>
      <c r="L7" s="24" t="s">
        <v>11</v>
      </c>
      <c r="M7" s="24"/>
      <c r="N7" s="99" t="s">
        <v>134</v>
      </c>
      <c r="O7" s="25"/>
      <c r="P7" s="27"/>
      <c r="Q7" s="27"/>
      <c r="R7" s="25"/>
    </row>
    <row r="8" spans="1:18" ht="18.75" x14ac:dyDescent="0.3">
      <c r="A8" s="146"/>
      <c r="B8" s="28"/>
      <c r="C8" s="28"/>
      <c r="D8" s="3"/>
      <c r="E8" s="27"/>
      <c r="F8" s="24" t="s">
        <v>14</v>
      </c>
      <c r="G8" s="24"/>
      <c r="H8" s="24"/>
      <c r="I8" s="25" t="s">
        <v>132</v>
      </c>
      <c r="J8" s="26"/>
      <c r="K8" s="25"/>
      <c r="L8" s="24" t="s">
        <v>16</v>
      </c>
      <c r="M8" s="24"/>
      <c r="N8" s="99" t="s">
        <v>135</v>
      </c>
      <c r="O8" s="25"/>
      <c r="P8" s="27"/>
      <c r="Q8" s="27"/>
      <c r="R8" s="25"/>
    </row>
    <row r="9" spans="1:18" ht="16.5" x14ac:dyDescent="0.25">
      <c r="A9" s="162" t="s">
        <v>19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9"/>
      <c r="P9" s="9"/>
      <c r="Q9" s="9"/>
      <c r="R9" s="15"/>
    </row>
    <row r="10" spans="1:18" ht="16.5" x14ac:dyDescent="0.25">
      <c r="A10" s="162" t="s">
        <v>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4"/>
      <c r="P10" s="14"/>
      <c r="Q10" s="14"/>
      <c r="R10" s="15"/>
    </row>
    <row r="11" spans="1:18" ht="19.5" x14ac:dyDescent="0.25">
      <c r="A11" s="163" t="s">
        <v>21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29"/>
      <c r="P11" s="29"/>
      <c r="Q11" s="29"/>
      <c r="R11" s="15"/>
    </row>
    <row r="12" spans="1:18" ht="18.75" x14ac:dyDescent="0.3">
      <c r="A12" s="146"/>
      <c r="B12" s="30"/>
      <c r="C12" s="30"/>
      <c r="D12" s="4"/>
      <c r="E12" s="31"/>
      <c r="F12" s="31"/>
      <c r="G12" s="31"/>
      <c r="H12" s="30"/>
      <c r="I12" s="32"/>
      <c r="J12" s="33"/>
      <c r="K12" s="34"/>
      <c r="L12" s="35"/>
      <c r="M12" s="31"/>
      <c r="N12" s="100"/>
      <c r="O12" s="31"/>
      <c r="P12" s="31"/>
      <c r="Q12" s="31"/>
      <c r="R12" s="23"/>
    </row>
    <row r="13" spans="1:18" ht="15.75" x14ac:dyDescent="0.2">
      <c r="A13" s="164" t="s">
        <v>22</v>
      </c>
      <c r="B13" s="155" t="s">
        <v>23</v>
      </c>
      <c r="C13" s="156"/>
      <c r="D13" s="156"/>
      <c r="E13" s="156"/>
      <c r="F13" s="156"/>
      <c r="G13" s="157"/>
      <c r="H13" s="155" t="s">
        <v>24</v>
      </c>
      <c r="I13" s="156"/>
      <c r="J13" s="156"/>
      <c r="K13" s="156"/>
      <c r="L13" s="156"/>
      <c r="M13" s="157"/>
      <c r="N13" s="166" t="s">
        <v>25</v>
      </c>
      <c r="O13" s="36"/>
      <c r="P13" s="36"/>
      <c r="Q13" s="36"/>
      <c r="R13" s="153" t="s">
        <v>26</v>
      </c>
    </row>
    <row r="14" spans="1:18" ht="47.25" x14ac:dyDescent="0.2">
      <c r="A14" s="165"/>
      <c r="B14" s="37" t="s">
        <v>27</v>
      </c>
      <c r="C14" s="38" t="s">
        <v>28</v>
      </c>
      <c r="D14" s="1" t="s">
        <v>29</v>
      </c>
      <c r="E14" s="145" t="s">
        <v>30</v>
      </c>
      <c r="F14" s="147" t="s">
        <v>31</v>
      </c>
      <c r="G14" s="137" t="s">
        <v>128</v>
      </c>
      <c r="H14" s="144" t="s">
        <v>27</v>
      </c>
      <c r="I14" s="38" t="s">
        <v>28</v>
      </c>
      <c r="J14" s="42" t="s">
        <v>29</v>
      </c>
      <c r="K14" s="43" t="s">
        <v>32</v>
      </c>
      <c r="L14" s="43" t="s">
        <v>33</v>
      </c>
      <c r="M14" s="144" t="s">
        <v>30</v>
      </c>
      <c r="N14" s="167"/>
      <c r="O14" s="44"/>
      <c r="P14" s="44"/>
      <c r="Q14" s="44"/>
      <c r="R14" s="154"/>
    </row>
    <row r="15" spans="1:18" ht="15.75" x14ac:dyDescent="0.25">
      <c r="A15" s="45" t="s">
        <v>34</v>
      </c>
      <c r="B15" s="126">
        <v>30238</v>
      </c>
      <c r="C15" s="126">
        <v>30358</v>
      </c>
      <c r="D15" s="5">
        <f>C15-B15</f>
        <v>120</v>
      </c>
      <c r="E15" s="47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-3)</f>
        <v>187000</v>
      </c>
      <c r="F15" s="47">
        <f>ROUND(E15*10%,-3)</f>
        <v>19000</v>
      </c>
      <c r="G15" s="47">
        <f>E15+F15</f>
        <v>206000</v>
      </c>
      <c r="H15" s="131">
        <v>7726</v>
      </c>
      <c r="I15" s="131">
        <v>7753</v>
      </c>
      <c r="J15" s="49">
        <f>I15-H15</f>
        <v>27</v>
      </c>
      <c r="K15" s="50">
        <f>IF(J15&lt;=32,J15,32)</f>
        <v>27</v>
      </c>
      <c r="L15" s="51">
        <f>IF(J15&gt;32,J15-32,0)</f>
        <v>0</v>
      </c>
      <c r="M15" s="50">
        <f>ROUND((K15*6000+L15*13000),-3)</f>
        <v>162000</v>
      </c>
      <c r="N15" s="52">
        <f t="shared" ref="N15:N78" si="0">ROUND(E15+F15+M15,-3)</f>
        <v>368000</v>
      </c>
      <c r="O15" s="50">
        <v>2100</v>
      </c>
      <c r="P15" s="50">
        <v>11</v>
      </c>
      <c r="Q15" s="50">
        <f>ROUND(O15*P15,-3)</f>
        <v>23000</v>
      </c>
      <c r="R15" s="53"/>
    </row>
    <row r="16" spans="1:18" ht="15.75" x14ac:dyDescent="0.25">
      <c r="A16" s="45" t="s">
        <v>35</v>
      </c>
      <c r="B16" s="126">
        <v>34915</v>
      </c>
      <c r="C16" s="126">
        <v>35036</v>
      </c>
      <c r="D16" s="5">
        <f t="shared" ref="D16:D79" si="1">C16-B16</f>
        <v>121</v>
      </c>
      <c r="E16" s="47">
        <f t="shared" ref="E16:E79" si="2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-3)</f>
        <v>189000</v>
      </c>
      <c r="F16" s="47">
        <f t="shared" ref="F16:F79" si="3">ROUND(E16*10%,-3)</f>
        <v>19000</v>
      </c>
      <c r="G16" s="47">
        <f t="shared" ref="G16:G79" si="4">E16+F16</f>
        <v>208000</v>
      </c>
      <c r="H16" s="130">
        <v>599</v>
      </c>
      <c r="I16" s="130">
        <v>637</v>
      </c>
      <c r="J16" s="49">
        <f t="shared" ref="J16:J79" si="5">I16-H16</f>
        <v>38</v>
      </c>
      <c r="K16" s="50">
        <f t="shared" ref="K16:K79" si="6">IF(J16&lt;=32,J16,32)</f>
        <v>32</v>
      </c>
      <c r="L16" s="51">
        <f t="shared" ref="L16:L79" si="7">IF(J16&gt;32,J16-32,0)</f>
        <v>6</v>
      </c>
      <c r="M16" s="50">
        <f t="shared" ref="M16:M79" si="8">ROUND((K16*6000+L16*13000),-3)</f>
        <v>270000</v>
      </c>
      <c r="N16" s="52">
        <f t="shared" si="0"/>
        <v>478000</v>
      </c>
      <c r="O16" s="50">
        <v>2100</v>
      </c>
      <c r="P16" s="50">
        <v>18</v>
      </c>
      <c r="Q16" s="50">
        <v>65000</v>
      </c>
      <c r="R16" s="53"/>
    </row>
    <row r="17" spans="1:18" ht="15.75" x14ac:dyDescent="0.25">
      <c r="A17" s="54" t="s">
        <v>36</v>
      </c>
      <c r="B17" s="127">
        <v>36996</v>
      </c>
      <c r="C17" s="127">
        <v>37132</v>
      </c>
      <c r="D17" s="5">
        <f t="shared" si="1"/>
        <v>136</v>
      </c>
      <c r="E17" s="47">
        <f t="shared" si="2"/>
        <v>213000</v>
      </c>
      <c r="F17" s="56">
        <f t="shared" si="3"/>
        <v>21000</v>
      </c>
      <c r="G17" s="47">
        <f t="shared" si="4"/>
        <v>234000</v>
      </c>
      <c r="H17" s="132">
        <v>394</v>
      </c>
      <c r="I17" s="132">
        <v>420</v>
      </c>
      <c r="J17" s="49">
        <f t="shared" si="5"/>
        <v>26</v>
      </c>
      <c r="K17" s="58">
        <f t="shared" si="6"/>
        <v>26</v>
      </c>
      <c r="L17" s="59">
        <f t="shared" si="7"/>
        <v>0</v>
      </c>
      <c r="M17" s="50">
        <f t="shared" si="8"/>
        <v>156000</v>
      </c>
      <c r="N17" s="52">
        <f t="shared" si="0"/>
        <v>390000</v>
      </c>
      <c r="O17" s="58">
        <v>2100</v>
      </c>
      <c r="P17" s="58">
        <v>52</v>
      </c>
      <c r="Q17" s="58">
        <v>35000</v>
      </c>
      <c r="R17" s="136"/>
    </row>
    <row r="18" spans="1:18" ht="15.75" x14ac:dyDescent="0.25">
      <c r="A18" s="54" t="s">
        <v>37</v>
      </c>
      <c r="B18" s="127">
        <v>1964</v>
      </c>
      <c r="C18" s="127">
        <v>2102</v>
      </c>
      <c r="D18" s="5">
        <f t="shared" si="1"/>
        <v>138</v>
      </c>
      <c r="E18" s="47">
        <f t="shared" si="2"/>
        <v>216000</v>
      </c>
      <c r="F18" s="56">
        <f t="shared" si="3"/>
        <v>22000</v>
      </c>
      <c r="G18" s="47">
        <f t="shared" si="4"/>
        <v>238000</v>
      </c>
      <c r="H18" s="132">
        <v>356</v>
      </c>
      <c r="I18" s="132">
        <v>382</v>
      </c>
      <c r="J18" s="49">
        <f t="shared" si="5"/>
        <v>26</v>
      </c>
      <c r="K18" s="58">
        <f t="shared" si="6"/>
        <v>26</v>
      </c>
      <c r="L18" s="59">
        <f t="shared" si="7"/>
        <v>0</v>
      </c>
      <c r="M18" s="50">
        <f t="shared" si="8"/>
        <v>156000</v>
      </c>
      <c r="N18" s="52">
        <f t="shared" si="0"/>
        <v>394000</v>
      </c>
      <c r="O18" s="58">
        <v>2100</v>
      </c>
      <c r="P18" s="58">
        <v>34</v>
      </c>
      <c r="Q18" s="58">
        <v>10000</v>
      </c>
      <c r="R18" s="60"/>
    </row>
    <row r="19" spans="1:18" ht="15.75" x14ac:dyDescent="0.25">
      <c r="A19" s="54" t="s">
        <v>38</v>
      </c>
      <c r="B19" s="127">
        <v>11659</v>
      </c>
      <c r="C19" s="127">
        <v>11733</v>
      </c>
      <c r="D19" s="5">
        <f t="shared" si="1"/>
        <v>74</v>
      </c>
      <c r="E19" s="47">
        <f t="shared" si="2"/>
        <v>115000</v>
      </c>
      <c r="F19" s="56">
        <f t="shared" si="3"/>
        <v>12000</v>
      </c>
      <c r="G19" s="47">
        <f t="shared" si="4"/>
        <v>127000</v>
      </c>
      <c r="H19" s="132">
        <v>41</v>
      </c>
      <c r="I19" s="132">
        <v>57</v>
      </c>
      <c r="J19" s="49">
        <f t="shared" si="5"/>
        <v>16</v>
      </c>
      <c r="K19" s="58">
        <f t="shared" si="6"/>
        <v>16</v>
      </c>
      <c r="L19" s="59">
        <f t="shared" si="7"/>
        <v>0</v>
      </c>
      <c r="M19" s="50">
        <f t="shared" si="8"/>
        <v>96000</v>
      </c>
      <c r="N19" s="52">
        <f t="shared" si="0"/>
        <v>223000</v>
      </c>
      <c r="O19" s="58">
        <v>2100</v>
      </c>
      <c r="P19" s="58">
        <v>16</v>
      </c>
      <c r="Q19" s="58">
        <v>35000</v>
      </c>
      <c r="R19" s="60"/>
    </row>
    <row r="20" spans="1:18" ht="15.75" x14ac:dyDescent="0.25">
      <c r="A20" s="54" t="s">
        <v>39</v>
      </c>
      <c r="B20" s="127">
        <v>31250</v>
      </c>
      <c r="C20" s="127">
        <v>31377</v>
      </c>
      <c r="D20" s="5">
        <f t="shared" si="1"/>
        <v>127</v>
      </c>
      <c r="E20" s="47">
        <f t="shared" si="2"/>
        <v>198000</v>
      </c>
      <c r="F20" s="56">
        <f t="shared" si="3"/>
        <v>20000</v>
      </c>
      <c r="G20" s="47">
        <f t="shared" si="4"/>
        <v>218000</v>
      </c>
      <c r="H20" s="132">
        <v>2712</v>
      </c>
      <c r="I20" s="132">
        <v>2738</v>
      </c>
      <c r="J20" s="49">
        <f t="shared" si="5"/>
        <v>26</v>
      </c>
      <c r="K20" s="58">
        <f t="shared" si="6"/>
        <v>26</v>
      </c>
      <c r="L20" s="59">
        <f t="shared" si="7"/>
        <v>0</v>
      </c>
      <c r="M20" s="50">
        <f t="shared" si="8"/>
        <v>156000</v>
      </c>
      <c r="N20" s="52">
        <f t="shared" si="0"/>
        <v>374000</v>
      </c>
      <c r="O20" s="58">
        <v>2100</v>
      </c>
      <c r="P20" s="58">
        <v>67</v>
      </c>
      <c r="Q20" s="58">
        <v>60000</v>
      </c>
      <c r="R20" s="60"/>
    </row>
    <row r="21" spans="1:18" ht="15.75" x14ac:dyDescent="0.25">
      <c r="A21" s="54" t="s">
        <v>40</v>
      </c>
      <c r="B21" s="127">
        <v>31511</v>
      </c>
      <c r="C21" s="127">
        <v>31648</v>
      </c>
      <c r="D21" s="5">
        <f t="shared" si="1"/>
        <v>137</v>
      </c>
      <c r="E21" s="47">
        <f t="shared" si="2"/>
        <v>214000</v>
      </c>
      <c r="F21" s="56">
        <f t="shared" si="3"/>
        <v>21000</v>
      </c>
      <c r="G21" s="47">
        <f t="shared" si="4"/>
        <v>235000</v>
      </c>
      <c r="H21" s="132">
        <v>718</v>
      </c>
      <c r="I21" s="132">
        <v>749</v>
      </c>
      <c r="J21" s="49">
        <f t="shared" si="5"/>
        <v>31</v>
      </c>
      <c r="K21" s="58">
        <f t="shared" si="6"/>
        <v>31</v>
      </c>
      <c r="L21" s="59">
        <f t="shared" si="7"/>
        <v>0</v>
      </c>
      <c r="M21" s="50">
        <f t="shared" si="8"/>
        <v>186000</v>
      </c>
      <c r="N21" s="52">
        <f t="shared" si="0"/>
        <v>421000</v>
      </c>
      <c r="O21" s="58">
        <v>2100</v>
      </c>
      <c r="P21" s="58">
        <v>33</v>
      </c>
      <c r="Q21" s="58">
        <v>30000</v>
      </c>
      <c r="R21" s="60"/>
    </row>
    <row r="22" spans="1:18" ht="15.75" x14ac:dyDescent="0.25">
      <c r="A22" s="54" t="s">
        <v>41</v>
      </c>
      <c r="B22" s="127">
        <v>31771</v>
      </c>
      <c r="C22" s="127">
        <v>31894</v>
      </c>
      <c r="D22" s="5">
        <f t="shared" si="1"/>
        <v>123</v>
      </c>
      <c r="E22" s="47">
        <f t="shared" si="2"/>
        <v>192000</v>
      </c>
      <c r="F22" s="56">
        <f t="shared" si="3"/>
        <v>19000</v>
      </c>
      <c r="G22" s="47">
        <f t="shared" si="4"/>
        <v>211000</v>
      </c>
      <c r="H22" s="132">
        <v>2140</v>
      </c>
      <c r="I22" s="132">
        <v>2181</v>
      </c>
      <c r="J22" s="49">
        <f t="shared" si="5"/>
        <v>41</v>
      </c>
      <c r="K22" s="58">
        <f t="shared" si="6"/>
        <v>32</v>
      </c>
      <c r="L22" s="59">
        <f t="shared" si="7"/>
        <v>9</v>
      </c>
      <c r="M22" s="50">
        <f t="shared" si="8"/>
        <v>309000</v>
      </c>
      <c r="N22" s="52">
        <f t="shared" si="0"/>
        <v>520000</v>
      </c>
      <c r="O22" s="58">
        <v>2100</v>
      </c>
      <c r="P22" s="58">
        <v>11</v>
      </c>
      <c r="Q22" s="58">
        <v>15000</v>
      </c>
      <c r="R22" s="60"/>
    </row>
    <row r="23" spans="1:18" ht="15.75" x14ac:dyDescent="0.25">
      <c r="A23" s="54" t="s">
        <v>42</v>
      </c>
      <c r="B23" s="127">
        <v>33759</v>
      </c>
      <c r="C23" s="127">
        <v>33910</v>
      </c>
      <c r="D23" s="5">
        <f t="shared" si="1"/>
        <v>151</v>
      </c>
      <c r="E23" s="47">
        <f t="shared" si="2"/>
        <v>237000</v>
      </c>
      <c r="F23" s="56">
        <f t="shared" si="3"/>
        <v>24000</v>
      </c>
      <c r="G23" s="47">
        <f t="shared" si="4"/>
        <v>261000</v>
      </c>
      <c r="H23" s="132">
        <v>1380</v>
      </c>
      <c r="I23" s="132">
        <v>1411</v>
      </c>
      <c r="J23" s="49">
        <f t="shared" si="5"/>
        <v>31</v>
      </c>
      <c r="K23" s="58">
        <f t="shared" si="6"/>
        <v>31</v>
      </c>
      <c r="L23" s="59">
        <f t="shared" si="7"/>
        <v>0</v>
      </c>
      <c r="M23" s="50">
        <f t="shared" si="8"/>
        <v>186000</v>
      </c>
      <c r="N23" s="52">
        <f t="shared" si="0"/>
        <v>447000</v>
      </c>
      <c r="O23" s="58">
        <v>2100</v>
      </c>
      <c r="P23" s="58">
        <v>11</v>
      </c>
      <c r="Q23" s="58">
        <v>30000</v>
      </c>
      <c r="R23" s="60"/>
    </row>
    <row r="24" spans="1:18" ht="15.75" x14ac:dyDescent="0.25">
      <c r="A24" s="54" t="s">
        <v>43</v>
      </c>
      <c r="B24" s="127">
        <v>36761</v>
      </c>
      <c r="C24" s="127">
        <v>36881</v>
      </c>
      <c r="D24" s="5">
        <f t="shared" si="1"/>
        <v>120</v>
      </c>
      <c r="E24" s="47">
        <f t="shared" si="2"/>
        <v>187000</v>
      </c>
      <c r="F24" s="56">
        <f t="shared" si="3"/>
        <v>19000</v>
      </c>
      <c r="G24" s="47">
        <f t="shared" si="4"/>
        <v>206000</v>
      </c>
      <c r="H24" s="132">
        <v>2541</v>
      </c>
      <c r="I24" s="132">
        <v>2561</v>
      </c>
      <c r="J24" s="49">
        <f t="shared" si="5"/>
        <v>20</v>
      </c>
      <c r="K24" s="58">
        <f t="shared" si="6"/>
        <v>20</v>
      </c>
      <c r="L24" s="59">
        <f t="shared" si="7"/>
        <v>0</v>
      </c>
      <c r="M24" s="50">
        <f t="shared" si="8"/>
        <v>120000</v>
      </c>
      <c r="N24" s="52">
        <f t="shared" si="0"/>
        <v>326000</v>
      </c>
      <c r="O24" s="58">
        <v>2100</v>
      </c>
      <c r="P24" s="58">
        <v>28</v>
      </c>
      <c r="Q24" s="58">
        <v>20000</v>
      </c>
      <c r="R24" s="60"/>
    </row>
    <row r="25" spans="1:18" ht="15.75" x14ac:dyDescent="0.25">
      <c r="A25" s="54" t="s">
        <v>44</v>
      </c>
      <c r="B25" s="127">
        <v>34458</v>
      </c>
      <c r="C25" s="127">
        <v>34557</v>
      </c>
      <c r="D25" s="5">
        <f t="shared" si="1"/>
        <v>99</v>
      </c>
      <c r="E25" s="47">
        <f t="shared" si="2"/>
        <v>153000</v>
      </c>
      <c r="F25" s="56">
        <f t="shared" si="3"/>
        <v>15000</v>
      </c>
      <c r="G25" s="47">
        <f t="shared" si="4"/>
        <v>168000</v>
      </c>
      <c r="H25" s="132">
        <v>318</v>
      </c>
      <c r="I25" s="132">
        <v>338</v>
      </c>
      <c r="J25" s="49">
        <f t="shared" si="5"/>
        <v>20</v>
      </c>
      <c r="K25" s="58">
        <f t="shared" si="6"/>
        <v>20</v>
      </c>
      <c r="L25" s="59">
        <f t="shared" si="7"/>
        <v>0</v>
      </c>
      <c r="M25" s="50">
        <f t="shared" si="8"/>
        <v>120000</v>
      </c>
      <c r="N25" s="52">
        <f t="shared" si="0"/>
        <v>288000</v>
      </c>
      <c r="O25" s="58">
        <v>2100</v>
      </c>
      <c r="P25" s="58">
        <v>3</v>
      </c>
      <c r="Q25" s="58">
        <v>25000</v>
      </c>
      <c r="R25" s="60"/>
    </row>
    <row r="26" spans="1:18" ht="15.75" x14ac:dyDescent="0.25">
      <c r="A26" s="54" t="s">
        <v>45</v>
      </c>
      <c r="B26" s="127">
        <v>33752</v>
      </c>
      <c r="C26" s="127">
        <v>33834</v>
      </c>
      <c r="D26" s="5">
        <f t="shared" si="1"/>
        <v>82</v>
      </c>
      <c r="E26" s="47">
        <f t="shared" si="2"/>
        <v>127000</v>
      </c>
      <c r="F26" s="56">
        <f t="shared" si="3"/>
        <v>13000</v>
      </c>
      <c r="G26" s="47">
        <f t="shared" si="4"/>
        <v>140000</v>
      </c>
      <c r="H26" s="132">
        <v>5312</v>
      </c>
      <c r="I26" s="132">
        <v>5340</v>
      </c>
      <c r="J26" s="49">
        <f t="shared" si="5"/>
        <v>28</v>
      </c>
      <c r="K26" s="58">
        <f t="shared" si="6"/>
        <v>28</v>
      </c>
      <c r="L26" s="59">
        <f t="shared" si="7"/>
        <v>0</v>
      </c>
      <c r="M26" s="50">
        <f t="shared" si="8"/>
        <v>168000</v>
      </c>
      <c r="N26" s="52">
        <f t="shared" si="0"/>
        <v>308000</v>
      </c>
      <c r="O26" s="58">
        <v>2100</v>
      </c>
      <c r="P26" s="58">
        <v>44</v>
      </c>
      <c r="Q26" s="58">
        <v>25000</v>
      </c>
      <c r="R26" s="60"/>
    </row>
    <row r="27" spans="1:18" ht="15.75" x14ac:dyDescent="0.25">
      <c r="A27" s="54" t="s">
        <v>46</v>
      </c>
      <c r="B27" s="127">
        <v>31435</v>
      </c>
      <c r="C27" s="127">
        <v>31523</v>
      </c>
      <c r="D27" s="5">
        <f t="shared" si="1"/>
        <v>88</v>
      </c>
      <c r="E27" s="47">
        <f t="shared" si="2"/>
        <v>136000</v>
      </c>
      <c r="F27" s="56">
        <f t="shared" si="3"/>
        <v>14000</v>
      </c>
      <c r="G27" s="47">
        <f t="shared" si="4"/>
        <v>150000</v>
      </c>
      <c r="H27" s="132">
        <v>659</v>
      </c>
      <c r="I27" s="132">
        <v>680</v>
      </c>
      <c r="J27" s="49">
        <f t="shared" si="5"/>
        <v>21</v>
      </c>
      <c r="K27" s="58">
        <f t="shared" si="6"/>
        <v>21</v>
      </c>
      <c r="L27" s="59">
        <f t="shared" si="7"/>
        <v>0</v>
      </c>
      <c r="M27" s="50">
        <f t="shared" si="8"/>
        <v>126000</v>
      </c>
      <c r="N27" s="52">
        <f t="shared" si="0"/>
        <v>276000</v>
      </c>
      <c r="O27" s="58">
        <v>2100</v>
      </c>
      <c r="P27" s="58">
        <v>9</v>
      </c>
      <c r="Q27" s="58">
        <v>20000</v>
      </c>
      <c r="R27" s="60"/>
    </row>
    <row r="28" spans="1:18" ht="15.75" x14ac:dyDescent="0.25">
      <c r="A28" s="54" t="s">
        <v>47</v>
      </c>
      <c r="B28" s="127">
        <v>33187</v>
      </c>
      <c r="C28" s="127">
        <v>33273</v>
      </c>
      <c r="D28" s="5">
        <f t="shared" si="1"/>
        <v>86</v>
      </c>
      <c r="E28" s="47">
        <f t="shared" si="2"/>
        <v>133000</v>
      </c>
      <c r="F28" s="56">
        <f t="shared" si="3"/>
        <v>13000</v>
      </c>
      <c r="G28" s="47">
        <f t="shared" si="4"/>
        <v>146000</v>
      </c>
      <c r="H28" s="132">
        <v>734</v>
      </c>
      <c r="I28" s="132">
        <v>775</v>
      </c>
      <c r="J28" s="49">
        <f t="shared" si="5"/>
        <v>41</v>
      </c>
      <c r="K28" s="58">
        <f t="shared" si="6"/>
        <v>32</v>
      </c>
      <c r="L28" s="59">
        <f t="shared" si="7"/>
        <v>9</v>
      </c>
      <c r="M28" s="50">
        <f t="shared" si="8"/>
        <v>309000</v>
      </c>
      <c r="N28" s="52">
        <f t="shared" si="0"/>
        <v>455000</v>
      </c>
      <c r="O28" s="58">
        <v>2100</v>
      </c>
      <c r="P28" s="58">
        <v>32</v>
      </c>
      <c r="Q28" s="58">
        <v>65000</v>
      </c>
      <c r="R28" s="60"/>
    </row>
    <row r="29" spans="1:18" ht="15.75" x14ac:dyDescent="0.25">
      <c r="A29" s="54" t="s">
        <v>48</v>
      </c>
      <c r="B29" s="127">
        <v>27108</v>
      </c>
      <c r="C29" s="127">
        <v>27217</v>
      </c>
      <c r="D29" s="5">
        <f t="shared" si="1"/>
        <v>109</v>
      </c>
      <c r="E29" s="47">
        <f t="shared" si="2"/>
        <v>169000</v>
      </c>
      <c r="F29" s="56">
        <f t="shared" si="3"/>
        <v>17000</v>
      </c>
      <c r="G29" s="47">
        <f t="shared" si="4"/>
        <v>186000</v>
      </c>
      <c r="H29" s="132">
        <v>111</v>
      </c>
      <c r="I29" s="132">
        <v>139</v>
      </c>
      <c r="J29" s="49">
        <f t="shared" si="5"/>
        <v>28</v>
      </c>
      <c r="K29" s="58">
        <f t="shared" si="6"/>
        <v>28</v>
      </c>
      <c r="L29" s="59">
        <f t="shared" si="7"/>
        <v>0</v>
      </c>
      <c r="M29" s="50">
        <f t="shared" si="8"/>
        <v>168000</v>
      </c>
      <c r="N29" s="52">
        <f t="shared" si="0"/>
        <v>354000</v>
      </c>
      <c r="O29" s="58">
        <v>2100</v>
      </c>
      <c r="P29" s="58">
        <v>4</v>
      </c>
      <c r="Q29" s="58"/>
      <c r="R29" s="136"/>
    </row>
    <row r="30" spans="1:18" ht="15.75" x14ac:dyDescent="0.25">
      <c r="A30" s="54" t="s">
        <v>49</v>
      </c>
      <c r="B30" s="127">
        <v>31104</v>
      </c>
      <c r="C30" s="127">
        <v>31187</v>
      </c>
      <c r="D30" s="5">
        <f t="shared" si="1"/>
        <v>83</v>
      </c>
      <c r="E30" s="47">
        <f t="shared" si="2"/>
        <v>129000</v>
      </c>
      <c r="F30" s="56">
        <f t="shared" si="3"/>
        <v>13000</v>
      </c>
      <c r="G30" s="47">
        <f t="shared" si="4"/>
        <v>142000</v>
      </c>
      <c r="H30" s="132">
        <v>28</v>
      </c>
      <c r="I30" s="132">
        <v>43</v>
      </c>
      <c r="J30" s="49">
        <f t="shared" si="5"/>
        <v>15</v>
      </c>
      <c r="K30" s="58">
        <f t="shared" si="6"/>
        <v>15</v>
      </c>
      <c r="L30" s="59">
        <f t="shared" si="7"/>
        <v>0</v>
      </c>
      <c r="M30" s="50">
        <f t="shared" si="8"/>
        <v>90000</v>
      </c>
      <c r="N30" s="52">
        <f t="shared" si="0"/>
        <v>232000</v>
      </c>
      <c r="O30" s="58">
        <v>2100</v>
      </c>
      <c r="P30" s="58">
        <v>36</v>
      </c>
      <c r="Q30" s="58">
        <v>55000</v>
      </c>
      <c r="R30" s="60"/>
    </row>
    <row r="31" spans="1:18" ht="15.75" x14ac:dyDescent="0.25">
      <c r="A31" s="54" t="s">
        <v>50</v>
      </c>
      <c r="B31" s="127">
        <v>37711</v>
      </c>
      <c r="C31" s="127">
        <v>37846</v>
      </c>
      <c r="D31" s="5">
        <f t="shared" si="1"/>
        <v>135</v>
      </c>
      <c r="E31" s="47">
        <f t="shared" si="2"/>
        <v>211000</v>
      </c>
      <c r="F31" s="56">
        <f t="shared" si="3"/>
        <v>21000</v>
      </c>
      <c r="G31" s="47">
        <f t="shared" si="4"/>
        <v>232000</v>
      </c>
      <c r="H31" s="132">
        <v>45</v>
      </c>
      <c r="I31" s="132">
        <v>75</v>
      </c>
      <c r="J31" s="49">
        <f t="shared" si="5"/>
        <v>30</v>
      </c>
      <c r="K31" s="58">
        <f t="shared" si="6"/>
        <v>30</v>
      </c>
      <c r="L31" s="59">
        <f t="shared" si="7"/>
        <v>0</v>
      </c>
      <c r="M31" s="50">
        <f t="shared" si="8"/>
        <v>180000</v>
      </c>
      <c r="N31" s="52">
        <f t="shared" si="0"/>
        <v>412000</v>
      </c>
      <c r="O31" s="58">
        <v>2100</v>
      </c>
      <c r="P31" s="58">
        <v>28</v>
      </c>
      <c r="Q31" s="58">
        <v>35000</v>
      </c>
      <c r="R31" s="60"/>
    </row>
    <row r="32" spans="1:18" ht="15.75" x14ac:dyDescent="0.25">
      <c r="A32" s="54" t="s">
        <v>51</v>
      </c>
      <c r="B32" s="127">
        <v>32417</v>
      </c>
      <c r="C32" s="127">
        <v>32799</v>
      </c>
      <c r="D32" s="5">
        <f t="shared" si="1"/>
        <v>382</v>
      </c>
      <c r="E32" s="47">
        <f t="shared" si="2"/>
        <v>653000</v>
      </c>
      <c r="F32" s="56">
        <f t="shared" si="3"/>
        <v>65000</v>
      </c>
      <c r="G32" s="47">
        <f t="shared" si="4"/>
        <v>718000</v>
      </c>
      <c r="H32" s="132">
        <v>405</v>
      </c>
      <c r="I32" s="132">
        <v>435</v>
      </c>
      <c r="J32" s="49">
        <f t="shared" si="5"/>
        <v>30</v>
      </c>
      <c r="K32" s="58">
        <f t="shared" si="6"/>
        <v>30</v>
      </c>
      <c r="L32" s="59">
        <f t="shared" si="7"/>
        <v>0</v>
      </c>
      <c r="M32" s="50">
        <f t="shared" si="8"/>
        <v>180000</v>
      </c>
      <c r="N32" s="52">
        <f t="shared" si="0"/>
        <v>898000</v>
      </c>
      <c r="O32" s="58"/>
      <c r="P32" s="58"/>
      <c r="Q32" s="58"/>
      <c r="R32" s="60"/>
    </row>
    <row r="33" spans="1:18" ht="15.75" x14ac:dyDescent="0.25">
      <c r="A33" s="54" t="s">
        <v>52</v>
      </c>
      <c r="B33" s="127">
        <v>36197</v>
      </c>
      <c r="C33" s="127">
        <v>36481</v>
      </c>
      <c r="D33" s="5">
        <f t="shared" si="1"/>
        <v>284</v>
      </c>
      <c r="E33" s="47">
        <f t="shared" si="2"/>
        <v>471000</v>
      </c>
      <c r="F33" s="56">
        <f t="shared" si="3"/>
        <v>47000</v>
      </c>
      <c r="G33" s="47">
        <f t="shared" si="4"/>
        <v>518000</v>
      </c>
      <c r="H33" s="132">
        <v>3817</v>
      </c>
      <c r="I33" s="132">
        <v>3837</v>
      </c>
      <c r="J33" s="49">
        <f t="shared" si="5"/>
        <v>20</v>
      </c>
      <c r="K33" s="58">
        <f t="shared" si="6"/>
        <v>20</v>
      </c>
      <c r="L33" s="59">
        <f t="shared" si="7"/>
        <v>0</v>
      </c>
      <c r="M33" s="50">
        <f t="shared" si="8"/>
        <v>120000</v>
      </c>
      <c r="N33" s="52">
        <f t="shared" si="0"/>
        <v>638000</v>
      </c>
      <c r="O33" s="58"/>
      <c r="P33" s="58"/>
      <c r="Q33" s="58"/>
      <c r="R33" s="60"/>
    </row>
    <row r="34" spans="1:18" ht="15.75" x14ac:dyDescent="0.25">
      <c r="A34" s="54" t="s">
        <v>53</v>
      </c>
      <c r="B34" s="127">
        <v>31113</v>
      </c>
      <c r="C34" s="127">
        <v>31559</v>
      </c>
      <c r="D34" s="5">
        <f t="shared" si="1"/>
        <v>446</v>
      </c>
      <c r="E34" s="47">
        <f t="shared" si="2"/>
        <v>794000</v>
      </c>
      <c r="F34" s="56">
        <f t="shared" si="3"/>
        <v>79000</v>
      </c>
      <c r="G34" s="47">
        <f t="shared" si="4"/>
        <v>873000</v>
      </c>
      <c r="H34" s="132">
        <v>6685</v>
      </c>
      <c r="I34" s="132">
        <v>6724</v>
      </c>
      <c r="J34" s="49">
        <f t="shared" si="5"/>
        <v>39</v>
      </c>
      <c r="K34" s="58">
        <f t="shared" si="6"/>
        <v>32</v>
      </c>
      <c r="L34" s="59">
        <f t="shared" si="7"/>
        <v>7</v>
      </c>
      <c r="M34" s="50">
        <f t="shared" si="8"/>
        <v>283000</v>
      </c>
      <c r="N34" s="52">
        <f t="shared" si="0"/>
        <v>1156000</v>
      </c>
      <c r="O34" s="58">
        <v>2100</v>
      </c>
      <c r="P34" s="58">
        <v>0</v>
      </c>
      <c r="Q34" s="58">
        <v>45000</v>
      </c>
      <c r="R34" s="61"/>
    </row>
    <row r="35" spans="1:18" ht="15.75" x14ac:dyDescent="0.25">
      <c r="A35" s="54" t="s">
        <v>54</v>
      </c>
      <c r="B35" s="127">
        <v>12757</v>
      </c>
      <c r="C35" s="127">
        <v>12945</v>
      </c>
      <c r="D35" s="5">
        <f t="shared" si="1"/>
        <v>188</v>
      </c>
      <c r="E35" s="47">
        <f t="shared" si="2"/>
        <v>296000</v>
      </c>
      <c r="F35" s="56">
        <f t="shared" si="3"/>
        <v>30000</v>
      </c>
      <c r="G35" s="47">
        <f t="shared" si="4"/>
        <v>326000</v>
      </c>
      <c r="H35" s="132">
        <v>2152</v>
      </c>
      <c r="I35" s="132">
        <v>2177</v>
      </c>
      <c r="J35" s="49">
        <f t="shared" si="5"/>
        <v>25</v>
      </c>
      <c r="K35" s="58">
        <f t="shared" si="6"/>
        <v>25</v>
      </c>
      <c r="L35" s="59">
        <f t="shared" si="7"/>
        <v>0</v>
      </c>
      <c r="M35" s="50">
        <f t="shared" si="8"/>
        <v>150000</v>
      </c>
      <c r="N35" s="52">
        <f t="shared" si="0"/>
        <v>476000</v>
      </c>
      <c r="O35" s="58">
        <v>2100</v>
      </c>
      <c r="P35" s="58">
        <v>59</v>
      </c>
      <c r="Q35" s="58"/>
      <c r="R35" s="60"/>
    </row>
    <row r="36" spans="1:18" ht="15.75" x14ac:dyDescent="0.25">
      <c r="A36" s="54" t="s">
        <v>55</v>
      </c>
      <c r="B36" s="127">
        <v>36039</v>
      </c>
      <c r="C36" s="127">
        <v>36164</v>
      </c>
      <c r="D36" s="5">
        <f t="shared" si="1"/>
        <v>125</v>
      </c>
      <c r="E36" s="47">
        <f t="shared" si="2"/>
        <v>195000</v>
      </c>
      <c r="F36" s="56">
        <f t="shared" si="3"/>
        <v>20000</v>
      </c>
      <c r="G36" s="47">
        <f t="shared" si="4"/>
        <v>215000</v>
      </c>
      <c r="H36" s="132">
        <v>8088</v>
      </c>
      <c r="I36" s="132">
        <v>8117</v>
      </c>
      <c r="J36" s="49">
        <f t="shared" si="5"/>
        <v>29</v>
      </c>
      <c r="K36" s="58">
        <f t="shared" si="6"/>
        <v>29</v>
      </c>
      <c r="L36" s="59">
        <f t="shared" si="7"/>
        <v>0</v>
      </c>
      <c r="M36" s="50">
        <f t="shared" si="8"/>
        <v>174000</v>
      </c>
      <c r="N36" s="52">
        <f t="shared" si="0"/>
        <v>389000</v>
      </c>
      <c r="O36" s="58">
        <v>2100</v>
      </c>
      <c r="P36" s="58">
        <v>4</v>
      </c>
      <c r="Q36" s="58">
        <v>65000</v>
      </c>
      <c r="R36" s="60"/>
    </row>
    <row r="37" spans="1:18" ht="15.75" x14ac:dyDescent="0.25">
      <c r="A37" s="54" t="s">
        <v>56</v>
      </c>
      <c r="B37" s="127">
        <v>37394</v>
      </c>
      <c r="C37" s="127">
        <v>37595</v>
      </c>
      <c r="D37" s="5">
        <f t="shared" si="1"/>
        <v>201</v>
      </c>
      <c r="E37" s="47">
        <f t="shared" si="2"/>
        <v>317000</v>
      </c>
      <c r="F37" s="56">
        <f t="shared" si="3"/>
        <v>32000</v>
      </c>
      <c r="G37" s="47">
        <f t="shared" si="4"/>
        <v>349000</v>
      </c>
      <c r="H37" s="132">
        <v>2436</v>
      </c>
      <c r="I37" s="132">
        <v>2477</v>
      </c>
      <c r="J37" s="49">
        <f t="shared" si="5"/>
        <v>41</v>
      </c>
      <c r="K37" s="58">
        <f t="shared" si="6"/>
        <v>32</v>
      </c>
      <c r="L37" s="59">
        <f t="shared" si="7"/>
        <v>9</v>
      </c>
      <c r="M37" s="50">
        <f t="shared" si="8"/>
        <v>309000</v>
      </c>
      <c r="N37" s="52">
        <f t="shared" si="0"/>
        <v>658000</v>
      </c>
      <c r="O37" s="58">
        <v>2100</v>
      </c>
      <c r="P37" s="58">
        <v>53</v>
      </c>
      <c r="Q37" s="58">
        <v>30000</v>
      </c>
      <c r="R37" s="60"/>
    </row>
    <row r="38" spans="1:18" ht="15.75" x14ac:dyDescent="0.25">
      <c r="A38" s="54" t="s">
        <v>57</v>
      </c>
      <c r="B38" s="127">
        <v>11552</v>
      </c>
      <c r="C38" s="127">
        <v>11726</v>
      </c>
      <c r="D38" s="5">
        <f t="shared" si="1"/>
        <v>174</v>
      </c>
      <c r="E38" s="47">
        <f t="shared" si="2"/>
        <v>273000</v>
      </c>
      <c r="F38" s="56">
        <f t="shared" si="3"/>
        <v>27000</v>
      </c>
      <c r="G38" s="47">
        <f t="shared" si="4"/>
        <v>300000</v>
      </c>
      <c r="H38" s="132">
        <v>4877</v>
      </c>
      <c r="I38" s="132">
        <v>4902</v>
      </c>
      <c r="J38" s="49">
        <f t="shared" si="5"/>
        <v>25</v>
      </c>
      <c r="K38" s="58">
        <f t="shared" si="6"/>
        <v>25</v>
      </c>
      <c r="L38" s="59">
        <f t="shared" si="7"/>
        <v>0</v>
      </c>
      <c r="M38" s="50">
        <f t="shared" si="8"/>
        <v>150000</v>
      </c>
      <c r="N38" s="52">
        <f t="shared" si="0"/>
        <v>450000</v>
      </c>
      <c r="O38" s="58">
        <v>2100</v>
      </c>
      <c r="P38" s="58">
        <v>11</v>
      </c>
      <c r="Q38" s="58">
        <v>25000</v>
      </c>
      <c r="R38" s="60"/>
    </row>
    <row r="39" spans="1:18" ht="15.75" x14ac:dyDescent="0.25">
      <c r="A39" s="54" t="s">
        <v>58</v>
      </c>
      <c r="B39" s="127">
        <v>3455</v>
      </c>
      <c r="C39" s="127">
        <v>3667</v>
      </c>
      <c r="D39" s="5">
        <f t="shared" si="1"/>
        <v>212</v>
      </c>
      <c r="E39" s="47">
        <f t="shared" si="2"/>
        <v>337000</v>
      </c>
      <c r="F39" s="56">
        <f t="shared" si="3"/>
        <v>34000</v>
      </c>
      <c r="G39" s="47">
        <f t="shared" si="4"/>
        <v>371000</v>
      </c>
      <c r="H39" s="132">
        <v>746</v>
      </c>
      <c r="I39" s="132">
        <v>794</v>
      </c>
      <c r="J39" s="49">
        <f t="shared" si="5"/>
        <v>48</v>
      </c>
      <c r="K39" s="58">
        <f t="shared" si="6"/>
        <v>32</v>
      </c>
      <c r="L39" s="59">
        <f t="shared" si="7"/>
        <v>16</v>
      </c>
      <c r="M39" s="50">
        <f t="shared" si="8"/>
        <v>400000</v>
      </c>
      <c r="N39" s="52">
        <f t="shared" si="0"/>
        <v>771000</v>
      </c>
      <c r="O39" s="58">
        <v>2100</v>
      </c>
      <c r="P39" s="58">
        <v>27</v>
      </c>
      <c r="Q39" s="58"/>
      <c r="R39" s="60"/>
    </row>
    <row r="40" spans="1:18" ht="15.75" x14ac:dyDescent="0.25">
      <c r="A40" s="54" t="s">
        <v>59</v>
      </c>
      <c r="B40" s="127">
        <v>34096</v>
      </c>
      <c r="C40" s="127">
        <v>34178</v>
      </c>
      <c r="D40" s="5">
        <f t="shared" si="1"/>
        <v>82</v>
      </c>
      <c r="E40" s="47">
        <f t="shared" si="2"/>
        <v>127000</v>
      </c>
      <c r="F40" s="56">
        <f t="shared" si="3"/>
        <v>13000</v>
      </c>
      <c r="G40" s="47">
        <f t="shared" si="4"/>
        <v>140000</v>
      </c>
      <c r="H40" s="132">
        <v>6224</v>
      </c>
      <c r="I40" s="132">
        <v>6241</v>
      </c>
      <c r="J40" s="49">
        <f t="shared" si="5"/>
        <v>17</v>
      </c>
      <c r="K40" s="58">
        <f t="shared" si="6"/>
        <v>17</v>
      </c>
      <c r="L40" s="59">
        <f t="shared" si="7"/>
        <v>0</v>
      </c>
      <c r="M40" s="50">
        <f t="shared" si="8"/>
        <v>102000</v>
      </c>
      <c r="N40" s="52">
        <f t="shared" si="0"/>
        <v>242000</v>
      </c>
      <c r="O40" s="58">
        <v>2100</v>
      </c>
      <c r="P40" s="58">
        <v>8</v>
      </c>
      <c r="Q40" s="58">
        <v>30000</v>
      </c>
      <c r="R40" s="60"/>
    </row>
    <row r="41" spans="1:18" ht="15.75" x14ac:dyDescent="0.25">
      <c r="A41" s="54" t="s">
        <v>60</v>
      </c>
      <c r="B41" s="127">
        <v>35077</v>
      </c>
      <c r="C41" s="127">
        <v>35271</v>
      </c>
      <c r="D41" s="5">
        <f t="shared" si="1"/>
        <v>194</v>
      </c>
      <c r="E41" s="47">
        <f t="shared" si="2"/>
        <v>305000</v>
      </c>
      <c r="F41" s="56">
        <f t="shared" si="3"/>
        <v>31000</v>
      </c>
      <c r="G41" s="47">
        <f t="shared" si="4"/>
        <v>336000</v>
      </c>
      <c r="H41" s="132">
        <v>2623</v>
      </c>
      <c r="I41" s="132">
        <v>2656</v>
      </c>
      <c r="J41" s="49">
        <f t="shared" si="5"/>
        <v>33</v>
      </c>
      <c r="K41" s="58">
        <f t="shared" si="6"/>
        <v>32</v>
      </c>
      <c r="L41" s="59">
        <f t="shared" si="7"/>
        <v>1</v>
      </c>
      <c r="M41" s="50">
        <f t="shared" si="8"/>
        <v>205000</v>
      </c>
      <c r="N41" s="52">
        <f t="shared" si="0"/>
        <v>541000</v>
      </c>
      <c r="O41" s="58">
        <v>2100</v>
      </c>
      <c r="P41" s="58">
        <v>8</v>
      </c>
      <c r="Q41" s="58">
        <v>35000</v>
      </c>
      <c r="R41" s="60"/>
    </row>
    <row r="42" spans="1:18" ht="15.75" x14ac:dyDescent="0.25">
      <c r="A42" s="54" t="s">
        <v>61</v>
      </c>
      <c r="B42" s="127">
        <v>31662</v>
      </c>
      <c r="C42" s="127">
        <v>31766</v>
      </c>
      <c r="D42" s="5">
        <f t="shared" si="1"/>
        <v>104</v>
      </c>
      <c r="E42" s="47">
        <f t="shared" si="2"/>
        <v>161000</v>
      </c>
      <c r="F42" s="56">
        <f t="shared" si="3"/>
        <v>16000</v>
      </c>
      <c r="G42" s="47">
        <f t="shared" si="4"/>
        <v>177000</v>
      </c>
      <c r="H42" s="132">
        <v>1759</v>
      </c>
      <c r="I42" s="132">
        <v>1793</v>
      </c>
      <c r="J42" s="49">
        <f t="shared" si="5"/>
        <v>34</v>
      </c>
      <c r="K42" s="58">
        <f t="shared" si="6"/>
        <v>32</v>
      </c>
      <c r="L42" s="59">
        <f t="shared" si="7"/>
        <v>2</v>
      </c>
      <c r="M42" s="50">
        <f t="shared" si="8"/>
        <v>218000</v>
      </c>
      <c r="N42" s="52">
        <f t="shared" si="0"/>
        <v>395000</v>
      </c>
      <c r="O42" s="58">
        <v>2100</v>
      </c>
      <c r="P42" s="58">
        <v>29</v>
      </c>
      <c r="Q42" s="58"/>
      <c r="R42" s="60"/>
    </row>
    <row r="43" spans="1:18" ht="15.75" x14ac:dyDescent="0.25">
      <c r="A43" s="54" t="s">
        <v>62</v>
      </c>
      <c r="B43" s="127">
        <v>39626</v>
      </c>
      <c r="C43" s="127">
        <v>39743</v>
      </c>
      <c r="D43" s="5">
        <f t="shared" si="1"/>
        <v>117</v>
      </c>
      <c r="E43" s="47">
        <f t="shared" si="2"/>
        <v>182000</v>
      </c>
      <c r="F43" s="56">
        <f t="shared" si="3"/>
        <v>18000</v>
      </c>
      <c r="G43" s="47">
        <f t="shared" si="4"/>
        <v>200000</v>
      </c>
      <c r="H43" s="132">
        <v>2804</v>
      </c>
      <c r="I43" s="132">
        <v>2835</v>
      </c>
      <c r="J43" s="49">
        <f t="shared" si="5"/>
        <v>31</v>
      </c>
      <c r="K43" s="58">
        <f t="shared" si="6"/>
        <v>31</v>
      </c>
      <c r="L43" s="59">
        <f t="shared" si="7"/>
        <v>0</v>
      </c>
      <c r="M43" s="50">
        <f t="shared" si="8"/>
        <v>186000</v>
      </c>
      <c r="N43" s="52">
        <f t="shared" si="0"/>
        <v>386000</v>
      </c>
      <c r="O43" s="58">
        <v>2100</v>
      </c>
      <c r="P43" s="58">
        <v>22</v>
      </c>
      <c r="Q43" s="58"/>
      <c r="R43" s="60"/>
    </row>
    <row r="44" spans="1:18" ht="15.75" x14ac:dyDescent="0.25">
      <c r="A44" s="54" t="s">
        <v>63</v>
      </c>
      <c r="B44" s="127">
        <v>33860</v>
      </c>
      <c r="C44" s="127">
        <v>33985</v>
      </c>
      <c r="D44" s="5">
        <f t="shared" si="1"/>
        <v>125</v>
      </c>
      <c r="E44" s="47">
        <f t="shared" si="2"/>
        <v>195000</v>
      </c>
      <c r="F44" s="56">
        <f t="shared" si="3"/>
        <v>20000</v>
      </c>
      <c r="G44" s="47">
        <f t="shared" si="4"/>
        <v>215000</v>
      </c>
      <c r="H44" s="132">
        <v>243</v>
      </c>
      <c r="I44" s="132">
        <v>276</v>
      </c>
      <c r="J44" s="49">
        <f t="shared" si="5"/>
        <v>33</v>
      </c>
      <c r="K44" s="58">
        <f t="shared" si="6"/>
        <v>32</v>
      </c>
      <c r="L44" s="59">
        <f t="shared" si="7"/>
        <v>1</v>
      </c>
      <c r="M44" s="50">
        <f t="shared" si="8"/>
        <v>205000</v>
      </c>
      <c r="N44" s="52">
        <f t="shared" si="0"/>
        <v>420000</v>
      </c>
      <c r="O44" s="58">
        <v>2100</v>
      </c>
      <c r="P44" s="58">
        <v>15</v>
      </c>
      <c r="Q44" s="58"/>
      <c r="R44" s="60"/>
    </row>
    <row r="45" spans="1:18" ht="15.75" x14ac:dyDescent="0.25">
      <c r="A45" s="54" t="s">
        <v>64</v>
      </c>
      <c r="B45" s="127">
        <v>34982</v>
      </c>
      <c r="C45" s="127">
        <v>35123</v>
      </c>
      <c r="D45" s="5">
        <f t="shared" si="1"/>
        <v>141</v>
      </c>
      <c r="E45" s="47">
        <f t="shared" si="2"/>
        <v>221000</v>
      </c>
      <c r="F45" s="56">
        <f t="shared" si="3"/>
        <v>22000</v>
      </c>
      <c r="G45" s="47">
        <f t="shared" si="4"/>
        <v>243000</v>
      </c>
      <c r="H45" s="132">
        <v>1954</v>
      </c>
      <c r="I45" s="132">
        <v>1978</v>
      </c>
      <c r="J45" s="49">
        <f t="shared" si="5"/>
        <v>24</v>
      </c>
      <c r="K45" s="58">
        <f t="shared" si="6"/>
        <v>24</v>
      </c>
      <c r="L45" s="59">
        <f t="shared" si="7"/>
        <v>0</v>
      </c>
      <c r="M45" s="50">
        <f t="shared" si="8"/>
        <v>144000</v>
      </c>
      <c r="N45" s="52">
        <f t="shared" si="0"/>
        <v>387000</v>
      </c>
      <c r="O45" s="58">
        <v>2100</v>
      </c>
      <c r="P45" s="58">
        <v>8</v>
      </c>
      <c r="Q45" s="58">
        <v>10000</v>
      </c>
      <c r="R45" s="60"/>
    </row>
    <row r="46" spans="1:18" ht="15.75" x14ac:dyDescent="0.25">
      <c r="A46" s="54" t="s">
        <v>65</v>
      </c>
      <c r="B46" s="127">
        <v>36544</v>
      </c>
      <c r="C46" s="127">
        <v>36651</v>
      </c>
      <c r="D46" s="5">
        <f t="shared" si="1"/>
        <v>107</v>
      </c>
      <c r="E46" s="47">
        <f t="shared" si="2"/>
        <v>166000</v>
      </c>
      <c r="F46" s="56">
        <f t="shared" si="3"/>
        <v>17000</v>
      </c>
      <c r="G46" s="47">
        <f t="shared" si="4"/>
        <v>183000</v>
      </c>
      <c r="H46" s="132">
        <v>1873</v>
      </c>
      <c r="I46" s="132">
        <v>1887</v>
      </c>
      <c r="J46" s="49">
        <f t="shared" si="5"/>
        <v>14</v>
      </c>
      <c r="K46" s="58">
        <f t="shared" si="6"/>
        <v>14</v>
      </c>
      <c r="L46" s="59">
        <f t="shared" si="7"/>
        <v>0</v>
      </c>
      <c r="M46" s="50">
        <f t="shared" si="8"/>
        <v>84000</v>
      </c>
      <c r="N46" s="52">
        <f t="shared" si="0"/>
        <v>267000</v>
      </c>
      <c r="O46" s="58">
        <v>2100</v>
      </c>
      <c r="P46" s="58">
        <v>12</v>
      </c>
      <c r="Q46" s="58">
        <v>10000</v>
      </c>
      <c r="R46" s="60"/>
    </row>
    <row r="47" spans="1:18" ht="15.75" x14ac:dyDescent="0.25">
      <c r="A47" s="54" t="s">
        <v>66</v>
      </c>
      <c r="B47" s="127">
        <v>36440</v>
      </c>
      <c r="C47" s="127">
        <v>36540</v>
      </c>
      <c r="D47" s="5">
        <f t="shared" si="1"/>
        <v>100</v>
      </c>
      <c r="E47" s="47">
        <f t="shared" si="2"/>
        <v>155000</v>
      </c>
      <c r="F47" s="56">
        <f t="shared" si="3"/>
        <v>16000</v>
      </c>
      <c r="G47" s="47">
        <f t="shared" si="4"/>
        <v>171000</v>
      </c>
      <c r="H47" s="132">
        <v>552</v>
      </c>
      <c r="I47" s="132">
        <v>585</v>
      </c>
      <c r="J47" s="49">
        <f t="shared" si="5"/>
        <v>33</v>
      </c>
      <c r="K47" s="58">
        <f t="shared" si="6"/>
        <v>32</v>
      </c>
      <c r="L47" s="59">
        <f t="shared" si="7"/>
        <v>1</v>
      </c>
      <c r="M47" s="50">
        <f t="shared" si="8"/>
        <v>205000</v>
      </c>
      <c r="N47" s="52">
        <f t="shared" si="0"/>
        <v>376000</v>
      </c>
      <c r="O47" s="58">
        <v>2100</v>
      </c>
      <c r="P47" s="58">
        <v>8</v>
      </c>
      <c r="Q47" s="58">
        <v>15000</v>
      </c>
      <c r="R47" s="60"/>
    </row>
    <row r="48" spans="1:18" ht="15.75" x14ac:dyDescent="0.25">
      <c r="A48" s="54" t="s">
        <v>67</v>
      </c>
      <c r="B48" s="127">
        <v>34982</v>
      </c>
      <c r="C48" s="127">
        <v>35119</v>
      </c>
      <c r="D48" s="5">
        <f t="shared" si="1"/>
        <v>137</v>
      </c>
      <c r="E48" s="47">
        <f t="shared" si="2"/>
        <v>214000</v>
      </c>
      <c r="F48" s="56">
        <f t="shared" si="3"/>
        <v>21000</v>
      </c>
      <c r="G48" s="47">
        <f t="shared" si="4"/>
        <v>235000</v>
      </c>
      <c r="H48" s="132">
        <v>4742</v>
      </c>
      <c r="I48" s="132">
        <v>4768</v>
      </c>
      <c r="J48" s="49">
        <f t="shared" si="5"/>
        <v>26</v>
      </c>
      <c r="K48" s="58">
        <f t="shared" si="6"/>
        <v>26</v>
      </c>
      <c r="L48" s="59">
        <f t="shared" si="7"/>
        <v>0</v>
      </c>
      <c r="M48" s="50">
        <f t="shared" si="8"/>
        <v>156000</v>
      </c>
      <c r="N48" s="52">
        <f t="shared" si="0"/>
        <v>391000</v>
      </c>
      <c r="O48" s="58">
        <v>2100</v>
      </c>
      <c r="P48" s="58">
        <v>3</v>
      </c>
      <c r="Q48" s="58">
        <v>20000</v>
      </c>
      <c r="R48" s="60"/>
    </row>
    <row r="49" spans="1:18" ht="15.75" x14ac:dyDescent="0.25">
      <c r="A49" s="54" t="s">
        <v>68</v>
      </c>
      <c r="B49" s="127">
        <v>5653</v>
      </c>
      <c r="C49" s="127">
        <v>5801</v>
      </c>
      <c r="D49" s="5">
        <f t="shared" si="1"/>
        <v>148</v>
      </c>
      <c r="E49" s="47">
        <f t="shared" si="2"/>
        <v>232000</v>
      </c>
      <c r="F49" s="56">
        <f t="shared" si="3"/>
        <v>23000</v>
      </c>
      <c r="G49" s="47">
        <f t="shared" si="4"/>
        <v>255000</v>
      </c>
      <c r="H49" s="132">
        <v>227</v>
      </c>
      <c r="I49" s="132">
        <v>251</v>
      </c>
      <c r="J49" s="49">
        <f t="shared" si="5"/>
        <v>24</v>
      </c>
      <c r="K49" s="58">
        <f>IF(J49&lt;=32,J49,32)</f>
        <v>24</v>
      </c>
      <c r="L49" s="59">
        <f>IF(J49&gt;32,J49-32,0)</f>
        <v>0</v>
      </c>
      <c r="M49" s="50">
        <f t="shared" si="8"/>
        <v>144000</v>
      </c>
      <c r="N49" s="52">
        <f t="shared" si="0"/>
        <v>399000</v>
      </c>
      <c r="O49" s="58">
        <v>2100</v>
      </c>
      <c r="P49" s="58">
        <v>0</v>
      </c>
      <c r="Q49" s="58">
        <v>40000</v>
      </c>
      <c r="R49" s="60"/>
    </row>
    <row r="50" spans="1:18" ht="15.75" x14ac:dyDescent="0.25">
      <c r="A50" s="54" t="s">
        <v>69</v>
      </c>
      <c r="B50" s="127">
        <v>32041</v>
      </c>
      <c r="C50" s="127">
        <v>32166</v>
      </c>
      <c r="D50" s="5">
        <f t="shared" si="1"/>
        <v>125</v>
      </c>
      <c r="E50" s="47">
        <f t="shared" si="2"/>
        <v>195000</v>
      </c>
      <c r="F50" s="56">
        <f t="shared" si="3"/>
        <v>20000</v>
      </c>
      <c r="G50" s="47">
        <f t="shared" si="4"/>
        <v>215000</v>
      </c>
      <c r="H50" s="132">
        <v>660</v>
      </c>
      <c r="I50" s="132">
        <v>683</v>
      </c>
      <c r="J50" s="49">
        <f t="shared" si="5"/>
        <v>23</v>
      </c>
      <c r="K50" s="58">
        <f t="shared" si="6"/>
        <v>23</v>
      </c>
      <c r="L50" s="59">
        <f t="shared" si="7"/>
        <v>0</v>
      </c>
      <c r="M50" s="50">
        <f t="shared" si="8"/>
        <v>138000</v>
      </c>
      <c r="N50" s="52">
        <f t="shared" si="0"/>
        <v>353000</v>
      </c>
      <c r="O50" s="58">
        <v>2100</v>
      </c>
      <c r="P50" s="58">
        <v>16</v>
      </c>
      <c r="Q50" s="58">
        <v>15000</v>
      </c>
      <c r="R50" s="60"/>
    </row>
    <row r="51" spans="1:18" ht="15.75" x14ac:dyDescent="0.25">
      <c r="A51" s="54" t="s">
        <v>70</v>
      </c>
      <c r="B51" s="127">
        <v>3493</v>
      </c>
      <c r="C51" s="127">
        <v>3616</v>
      </c>
      <c r="D51" s="5">
        <f t="shared" si="1"/>
        <v>123</v>
      </c>
      <c r="E51" s="47">
        <f t="shared" si="2"/>
        <v>192000</v>
      </c>
      <c r="F51" s="56">
        <f t="shared" si="3"/>
        <v>19000</v>
      </c>
      <c r="G51" s="47">
        <f t="shared" si="4"/>
        <v>211000</v>
      </c>
      <c r="H51" s="132">
        <v>515</v>
      </c>
      <c r="I51" s="132">
        <v>545</v>
      </c>
      <c r="J51" s="49">
        <f t="shared" si="5"/>
        <v>30</v>
      </c>
      <c r="K51" s="58">
        <f t="shared" si="6"/>
        <v>30</v>
      </c>
      <c r="L51" s="59">
        <f t="shared" si="7"/>
        <v>0</v>
      </c>
      <c r="M51" s="50">
        <f t="shared" si="8"/>
        <v>180000</v>
      </c>
      <c r="N51" s="52">
        <f t="shared" si="0"/>
        <v>391000</v>
      </c>
      <c r="O51" s="58">
        <v>2100</v>
      </c>
      <c r="P51" s="58">
        <v>36</v>
      </c>
      <c r="Q51" s="58"/>
      <c r="R51" s="60"/>
    </row>
    <row r="52" spans="1:18" ht="15.75" x14ac:dyDescent="0.25">
      <c r="A52" s="54" t="s">
        <v>71</v>
      </c>
      <c r="B52" s="127">
        <v>32283</v>
      </c>
      <c r="C52" s="127">
        <v>32434</v>
      </c>
      <c r="D52" s="5">
        <f t="shared" si="1"/>
        <v>151</v>
      </c>
      <c r="E52" s="47">
        <f t="shared" si="2"/>
        <v>237000</v>
      </c>
      <c r="F52" s="56">
        <f t="shared" si="3"/>
        <v>24000</v>
      </c>
      <c r="G52" s="47">
        <f t="shared" si="4"/>
        <v>261000</v>
      </c>
      <c r="H52" s="132">
        <v>3375</v>
      </c>
      <c r="I52" s="132">
        <v>3400</v>
      </c>
      <c r="J52" s="49">
        <f t="shared" si="5"/>
        <v>25</v>
      </c>
      <c r="K52" s="58">
        <f t="shared" si="6"/>
        <v>25</v>
      </c>
      <c r="L52" s="59">
        <f t="shared" si="7"/>
        <v>0</v>
      </c>
      <c r="M52" s="50">
        <f t="shared" si="8"/>
        <v>150000</v>
      </c>
      <c r="N52" s="52">
        <f t="shared" si="0"/>
        <v>411000</v>
      </c>
      <c r="O52" s="58">
        <v>2100</v>
      </c>
      <c r="P52" s="58">
        <v>27</v>
      </c>
      <c r="Q52" s="58">
        <v>45000</v>
      </c>
      <c r="R52" s="60"/>
    </row>
    <row r="53" spans="1:18" ht="15.75" x14ac:dyDescent="0.25">
      <c r="A53" s="54" t="s">
        <v>72</v>
      </c>
      <c r="B53" s="127">
        <v>33286</v>
      </c>
      <c r="C53" s="127">
        <v>33463</v>
      </c>
      <c r="D53" s="5">
        <f t="shared" si="1"/>
        <v>177</v>
      </c>
      <c r="E53" s="47">
        <f t="shared" si="2"/>
        <v>278000</v>
      </c>
      <c r="F53" s="56">
        <f t="shared" si="3"/>
        <v>28000</v>
      </c>
      <c r="G53" s="47">
        <f t="shared" si="4"/>
        <v>306000</v>
      </c>
      <c r="H53" s="132">
        <v>190</v>
      </c>
      <c r="I53" s="132">
        <v>228</v>
      </c>
      <c r="J53" s="49">
        <f t="shared" si="5"/>
        <v>38</v>
      </c>
      <c r="K53" s="58">
        <f t="shared" si="6"/>
        <v>32</v>
      </c>
      <c r="L53" s="59">
        <f t="shared" si="7"/>
        <v>6</v>
      </c>
      <c r="M53" s="50">
        <f t="shared" si="8"/>
        <v>270000</v>
      </c>
      <c r="N53" s="52">
        <f t="shared" si="0"/>
        <v>576000</v>
      </c>
      <c r="O53" s="58">
        <v>2100</v>
      </c>
      <c r="P53" s="58">
        <v>6</v>
      </c>
      <c r="Q53" s="58">
        <v>20000</v>
      </c>
      <c r="R53" s="60"/>
    </row>
    <row r="54" spans="1:18" ht="15.75" x14ac:dyDescent="0.25">
      <c r="A54" s="54" t="s">
        <v>73</v>
      </c>
      <c r="B54" s="127">
        <v>32292</v>
      </c>
      <c r="C54" s="127">
        <v>32484</v>
      </c>
      <c r="D54" s="5">
        <f t="shared" si="1"/>
        <v>192</v>
      </c>
      <c r="E54" s="47">
        <f t="shared" si="2"/>
        <v>302000</v>
      </c>
      <c r="F54" s="56">
        <f t="shared" si="3"/>
        <v>30000</v>
      </c>
      <c r="G54" s="47">
        <f t="shared" si="4"/>
        <v>332000</v>
      </c>
      <c r="H54" s="132">
        <v>588</v>
      </c>
      <c r="I54" s="132">
        <v>615</v>
      </c>
      <c r="J54" s="49">
        <f t="shared" si="5"/>
        <v>27</v>
      </c>
      <c r="K54" s="58">
        <f t="shared" si="6"/>
        <v>27</v>
      </c>
      <c r="L54" s="59">
        <f t="shared" si="7"/>
        <v>0</v>
      </c>
      <c r="M54" s="50">
        <f t="shared" si="8"/>
        <v>162000</v>
      </c>
      <c r="N54" s="52">
        <f t="shared" si="0"/>
        <v>494000</v>
      </c>
      <c r="O54" s="58">
        <v>2100</v>
      </c>
      <c r="P54" s="58">
        <v>29</v>
      </c>
      <c r="Q54" s="58">
        <v>25000</v>
      </c>
      <c r="R54" s="60"/>
    </row>
    <row r="55" spans="1:18" ht="15.75" x14ac:dyDescent="0.25">
      <c r="A55" s="54" t="s">
        <v>74</v>
      </c>
      <c r="B55" s="127">
        <v>34980</v>
      </c>
      <c r="C55" s="127">
        <v>35123</v>
      </c>
      <c r="D55" s="5">
        <f t="shared" si="1"/>
        <v>143</v>
      </c>
      <c r="E55" s="47">
        <f t="shared" si="2"/>
        <v>224000</v>
      </c>
      <c r="F55" s="56">
        <f t="shared" si="3"/>
        <v>22000</v>
      </c>
      <c r="G55" s="47">
        <f t="shared" si="4"/>
        <v>246000</v>
      </c>
      <c r="H55" s="132">
        <v>424</v>
      </c>
      <c r="I55" s="132">
        <v>449</v>
      </c>
      <c r="J55" s="49">
        <f t="shared" si="5"/>
        <v>25</v>
      </c>
      <c r="K55" s="58">
        <f t="shared" si="6"/>
        <v>25</v>
      </c>
      <c r="L55" s="59">
        <f t="shared" si="7"/>
        <v>0</v>
      </c>
      <c r="M55" s="50">
        <f t="shared" si="8"/>
        <v>150000</v>
      </c>
      <c r="N55" s="52">
        <f t="shared" si="0"/>
        <v>396000</v>
      </c>
      <c r="O55" s="58">
        <v>2100</v>
      </c>
      <c r="P55" s="58">
        <v>29</v>
      </c>
      <c r="Q55" s="58">
        <v>10000</v>
      </c>
      <c r="R55" s="136"/>
    </row>
    <row r="56" spans="1:18" ht="15.75" x14ac:dyDescent="0.25">
      <c r="A56" s="54" t="s">
        <v>75</v>
      </c>
      <c r="B56" s="127">
        <v>33246</v>
      </c>
      <c r="C56" s="127">
        <v>33483</v>
      </c>
      <c r="D56" s="5">
        <f t="shared" si="1"/>
        <v>237</v>
      </c>
      <c r="E56" s="47">
        <f t="shared" si="2"/>
        <v>384000</v>
      </c>
      <c r="F56" s="56">
        <f t="shared" si="3"/>
        <v>38000</v>
      </c>
      <c r="G56" s="47">
        <f t="shared" si="4"/>
        <v>422000</v>
      </c>
      <c r="H56" s="132">
        <v>610</v>
      </c>
      <c r="I56" s="132">
        <v>636</v>
      </c>
      <c r="J56" s="49">
        <f t="shared" si="5"/>
        <v>26</v>
      </c>
      <c r="K56" s="58">
        <f t="shared" si="6"/>
        <v>26</v>
      </c>
      <c r="L56" s="59">
        <f t="shared" si="7"/>
        <v>0</v>
      </c>
      <c r="M56" s="50">
        <f t="shared" si="8"/>
        <v>156000</v>
      </c>
      <c r="N56" s="52">
        <f t="shared" si="0"/>
        <v>578000</v>
      </c>
      <c r="O56" s="58">
        <v>2100</v>
      </c>
      <c r="P56" s="58">
        <v>30</v>
      </c>
      <c r="Q56" s="58">
        <v>35000</v>
      </c>
      <c r="R56" s="60"/>
    </row>
    <row r="57" spans="1:18" ht="15.75" x14ac:dyDescent="0.25">
      <c r="A57" s="54" t="s">
        <v>76</v>
      </c>
      <c r="B57" s="127">
        <v>35550</v>
      </c>
      <c r="C57" s="127">
        <v>35733</v>
      </c>
      <c r="D57" s="5">
        <f t="shared" si="1"/>
        <v>183</v>
      </c>
      <c r="E57" s="47">
        <f t="shared" si="2"/>
        <v>288000</v>
      </c>
      <c r="F57" s="56">
        <f t="shared" si="3"/>
        <v>29000</v>
      </c>
      <c r="G57" s="47">
        <f t="shared" si="4"/>
        <v>317000</v>
      </c>
      <c r="H57" s="132">
        <v>3911</v>
      </c>
      <c r="I57" s="132">
        <v>3941</v>
      </c>
      <c r="J57" s="49">
        <f t="shared" si="5"/>
        <v>30</v>
      </c>
      <c r="K57" s="58">
        <f t="shared" si="6"/>
        <v>30</v>
      </c>
      <c r="L57" s="59">
        <f t="shared" si="7"/>
        <v>0</v>
      </c>
      <c r="M57" s="50">
        <f t="shared" si="8"/>
        <v>180000</v>
      </c>
      <c r="N57" s="52">
        <f t="shared" si="0"/>
        <v>497000</v>
      </c>
      <c r="O57" s="58">
        <v>2100</v>
      </c>
      <c r="P57" s="58">
        <v>31</v>
      </c>
      <c r="Q57" s="58"/>
      <c r="R57" s="60"/>
    </row>
    <row r="58" spans="1:18" ht="15.75" x14ac:dyDescent="0.25">
      <c r="A58" s="54" t="s">
        <v>77</v>
      </c>
      <c r="B58" s="127">
        <v>27780</v>
      </c>
      <c r="C58" s="127">
        <v>27932</v>
      </c>
      <c r="D58" s="5">
        <f t="shared" si="1"/>
        <v>152</v>
      </c>
      <c r="E58" s="47">
        <f t="shared" si="2"/>
        <v>238000</v>
      </c>
      <c r="F58" s="56">
        <f t="shared" si="3"/>
        <v>24000</v>
      </c>
      <c r="G58" s="47">
        <f t="shared" si="4"/>
        <v>262000</v>
      </c>
      <c r="H58" s="132">
        <v>2586</v>
      </c>
      <c r="I58" s="132">
        <v>2605</v>
      </c>
      <c r="J58" s="49">
        <f t="shared" si="5"/>
        <v>19</v>
      </c>
      <c r="K58" s="58">
        <f t="shared" si="6"/>
        <v>19</v>
      </c>
      <c r="L58" s="59">
        <f t="shared" si="7"/>
        <v>0</v>
      </c>
      <c r="M58" s="50">
        <f t="shared" si="8"/>
        <v>114000</v>
      </c>
      <c r="N58" s="52">
        <f t="shared" si="0"/>
        <v>376000</v>
      </c>
      <c r="O58" s="58">
        <v>2100</v>
      </c>
      <c r="P58" s="58">
        <v>29</v>
      </c>
      <c r="Q58" s="58">
        <v>15000</v>
      </c>
      <c r="R58" s="60"/>
    </row>
    <row r="59" spans="1:18" ht="15.75" x14ac:dyDescent="0.2">
      <c r="A59" s="54" t="s">
        <v>78</v>
      </c>
      <c r="B59" s="128">
        <v>10572</v>
      </c>
      <c r="C59" s="128">
        <v>10697</v>
      </c>
      <c r="D59" s="5">
        <f t="shared" si="1"/>
        <v>125</v>
      </c>
      <c r="E59" s="47">
        <f t="shared" si="2"/>
        <v>195000</v>
      </c>
      <c r="F59" s="58">
        <f t="shared" si="3"/>
        <v>20000</v>
      </c>
      <c r="G59" s="47">
        <f t="shared" si="4"/>
        <v>215000</v>
      </c>
      <c r="H59" s="133">
        <v>572</v>
      </c>
      <c r="I59" s="133">
        <v>600</v>
      </c>
      <c r="J59" s="49">
        <f t="shared" si="5"/>
        <v>28</v>
      </c>
      <c r="K59" s="58">
        <f t="shared" si="6"/>
        <v>28</v>
      </c>
      <c r="L59" s="59">
        <f t="shared" si="7"/>
        <v>0</v>
      </c>
      <c r="M59" s="50">
        <f t="shared" si="8"/>
        <v>168000</v>
      </c>
      <c r="N59" s="52">
        <f t="shared" si="0"/>
        <v>383000</v>
      </c>
      <c r="O59" s="64">
        <v>2100</v>
      </c>
      <c r="P59" s="64">
        <v>5</v>
      </c>
      <c r="Q59" s="64">
        <v>10000</v>
      </c>
      <c r="R59" s="63"/>
    </row>
    <row r="60" spans="1:18" ht="15.75" x14ac:dyDescent="0.25">
      <c r="A60" s="54" t="s">
        <v>79</v>
      </c>
      <c r="B60" s="127">
        <v>35401</v>
      </c>
      <c r="C60" s="127">
        <v>35535</v>
      </c>
      <c r="D60" s="5">
        <f t="shared" si="1"/>
        <v>134</v>
      </c>
      <c r="E60" s="47">
        <f t="shared" si="2"/>
        <v>209000</v>
      </c>
      <c r="F60" s="56">
        <f t="shared" si="3"/>
        <v>21000</v>
      </c>
      <c r="G60" s="47">
        <f t="shared" si="4"/>
        <v>230000</v>
      </c>
      <c r="H60" s="132">
        <v>774</v>
      </c>
      <c r="I60" s="132">
        <v>821</v>
      </c>
      <c r="J60" s="49">
        <f t="shared" si="5"/>
        <v>47</v>
      </c>
      <c r="K60" s="58">
        <f t="shared" si="6"/>
        <v>32</v>
      </c>
      <c r="L60" s="59">
        <f t="shared" si="7"/>
        <v>15</v>
      </c>
      <c r="M60" s="50">
        <f t="shared" si="8"/>
        <v>387000</v>
      </c>
      <c r="N60" s="52">
        <f t="shared" si="0"/>
        <v>617000</v>
      </c>
      <c r="O60" s="58">
        <v>2100</v>
      </c>
      <c r="P60" s="58">
        <v>8</v>
      </c>
      <c r="Q60" s="58">
        <v>10000</v>
      </c>
      <c r="R60" s="60"/>
    </row>
    <row r="61" spans="1:18" ht="15.75" x14ac:dyDescent="0.25">
      <c r="A61" s="54" t="s">
        <v>80</v>
      </c>
      <c r="B61" s="127">
        <v>42147</v>
      </c>
      <c r="C61" s="127">
        <v>42322</v>
      </c>
      <c r="D61" s="5">
        <f t="shared" si="1"/>
        <v>175</v>
      </c>
      <c r="E61" s="47">
        <f t="shared" si="2"/>
        <v>275000</v>
      </c>
      <c r="F61" s="56">
        <f t="shared" si="3"/>
        <v>28000</v>
      </c>
      <c r="G61" s="47">
        <f t="shared" si="4"/>
        <v>303000</v>
      </c>
      <c r="H61" s="132">
        <v>243</v>
      </c>
      <c r="I61" s="132">
        <v>271</v>
      </c>
      <c r="J61" s="49">
        <f t="shared" si="5"/>
        <v>28</v>
      </c>
      <c r="K61" s="58">
        <f t="shared" si="6"/>
        <v>28</v>
      </c>
      <c r="L61" s="59">
        <f t="shared" si="7"/>
        <v>0</v>
      </c>
      <c r="M61" s="50">
        <f t="shared" si="8"/>
        <v>168000</v>
      </c>
      <c r="N61" s="52">
        <f t="shared" si="0"/>
        <v>471000</v>
      </c>
      <c r="O61" s="58">
        <v>2100</v>
      </c>
      <c r="P61" s="58">
        <v>22</v>
      </c>
      <c r="Q61" s="58">
        <v>30000</v>
      </c>
      <c r="R61" s="60"/>
    </row>
    <row r="62" spans="1:18" ht="15.75" x14ac:dyDescent="0.25">
      <c r="A62" s="54" t="s">
        <v>81</v>
      </c>
      <c r="B62" s="127">
        <v>39234</v>
      </c>
      <c r="C62" s="127">
        <v>39361</v>
      </c>
      <c r="D62" s="5">
        <f t="shared" si="1"/>
        <v>127</v>
      </c>
      <c r="E62" s="47">
        <f t="shared" si="2"/>
        <v>198000</v>
      </c>
      <c r="F62" s="56">
        <f t="shared" si="3"/>
        <v>20000</v>
      </c>
      <c r="G62" s="47">
        <f t="shared" si="4"/>
        <v>218000</v>
      </c>
      <c r="H62" s="132">
        <v>1474</v>
      </c>
      <c r="I62" s="132">
        <v>1507</v>
      </c>
      <c r="J62" s="49">
        <f t="shared" si="5"/>
        <v>33</v>
      </c>
      <c r="K62" s="58">
        <f t="shared" si="6"/>
        <v>32</v>
      </c>
      <c r="L62" s="59">
        <f t="shared" si="7"/>
        <v>1</v>
      </c>
      <c r="M62" s="50">
        <f t="shared" si="8"/>
        <v>205000</v>
      </c>
      <c r="N62" s="52">
        <f t="shared" si="0"/>
        <v>423000</v>
      </c>
      <c r="O62" s="58">
        <v>2100</v>
      </c>
      <c r="P62" s="58">
        <v>37</v>
      </c>
      <c r="Q62" s="58">
        <v>40000</v>
      </c>
      <c r="R62" s="60"/>
    </row>
    <row r="63" spans="1:18" ht="15.75" x14ac:dyDescent="0.25">
      <c r="A63" s="54" t="s">
        <v>82</v>
      </c>
      <c r="B63" s="127">
        <v>31054</v>
      </c>
      <c r="C63" s="127">
        <v>31211</v>
      </c>
      <c r="D63" s="5">
        <f t="shared" si="1"/>
        <v>157</v>
      </c>
      <c r="E63" s="47">
        <f t="shared" si="2"/>
        <v>246000</v>
      </c>
      <c r="F63" s="56">
        <f t="shared" si="3"/>
        <v>25000</v>
      </c>
      <c r="G63" s="47">
        <f t="shared" si="4"/>
        <v>271000</v>
      </c>
      <c r="H63" s="132">
        <v>452</v>
      </c>
      <c r="I63" s="132">
        <v>478</v>
      </c>
      <c r="J63" s="49">
        <f t="shared" si="5"/>
        <v>26</v>
      </c>
      <c r="K63" s="58">
        <f t="shared" si="6"/>
        <v>26</v>
      </c>
      <c r="L63" s="59">
        <f t="shared" si="7"/>
        <v>0</v>
      </c>
      <c r="M63" s="50">
        <f t="shared" si="8"/>
        <v>156000</v>
      </c>
      <c r="N63" s="52">
        <f t="shared" si="0"/>
        <v>427000</v>
      </c>
      <c r="O63" s="58">
        <v>2100</v>
      </c>
      <c r="P63" s="58">
        <v>40</v>
      </c>
      <c r="Q63" s="58">
        <v>10000</v>
      </c>
      <c r="R63" s="60"/>
    </row>
    <row r="64" spans="1:18" ht="15.75" x14ac:dyDescent="0.25">
      <c r="A64" s="54" t="s">
        <v>83</v>
      </c>
      <c r="B64" s="127">
        <v>34262</v>
      </c>
      <c r="C64" s="127">
        <v>34389</v>
      </c>
      <c r="D64" s="5">
        <f t="shared" si="1"/>
        <v>127</v>
      </c>
      <c r="E64" s="47">
        <f t="shared" si="2"/>
        <v>198000</v>
      </c>
      <c r="F64" s="56">
        <f t="shared" si="3"/>
        <v>20000</v>
      </c>
      <c r="G64" s="47">
        <f t="shared" si="4"/>
        <v>218000</v>
      </c>
      <c r="H64" s="132">
        <v>90</v>
      </c>
      <c r="I64" s="132">
        <v>120</v>
      </c>
      <c r="J64" s="49">
        <f t="shared" si="5"/>
        <v>30</v>
      </c>
      <c r="K64" s="58">
        <f t="shared" si="6"/>
        <v>30</v>
      </c>
      <c r="L64" s="59">
        <f t="shared" si="7"/>
        <v>0</v>
      </c>
      <c r="M64" s="50">
        <f t="shared" si="8"/>
        <v>180000</v>
      </c>
      <c r="N64" s="52">
        <f t="shared" si="0"/>
        <v>398000</v>
      </c>
      <c r="O64" s="58">
        <v>2100</v>
      </c>
      <c r="P64" s="58">
        <v>65</v>
      </c>
      <c r="Q64" s="58">
        <v>45000</v>
      </c>
      <c r="R64" s="60"/>
    </row>
    <row r="65" spans="1:18" ht="15.75" x14ac:dyDescent="0.25">
      <c r="A65" s="54" t="s">
        <v>84</v>
      </c>
      <c r="B65" s="127">
        <v>36304</v>
      </c>
      <c r="C65" s="127">
        <v>36519</v>
      </c>
      <c r="D65" s="5">
        <f t="shared" si="1"/>
        <v>215</v>
      </c>
      <c r="E65" s="47">
        <f t="shared" si="2"/>
        <v>343000</v>
      </c>
      <c r="F65" s="56">
        <f t="shared" si="3"/>
        <v>34000</v>
      </c>
      <c r="G65" s="47">
        <f t="shared" si="4"/>
        <v>377000</v>
      </c>
      <c r="H65" s="132">
        <v>2410</v>
      </c>
      <c r="I65" s="132">
        <v>2447</v>
      </c>
      <c r="J65" s="49">
        <f t="shared" si="5"/>
        <v>37</v>
      </c>
      <c r="K65" s="58">
        <f t="shared" si="6"/>
        <v>32</v>
      </c>
      <c r="L65" s="59">
        <f t="shared" si="7"/>
        <v>5</v>
      </c>
      <c r="M65" s="50">
        <f t="shared" si="8"/>
        <v>257000</v>
      </c>
      <c r="N65" s="52">
        <f t="shared" si="0"/>
        <v>634000</v>
      </c>
      <c r="O65" s="58">
        <v>2100</v>
      </c>
      <c r="P65" s="58">
        <v>54</v>
      </c>
      <c r="Q65" s="58">
        <v>15000</v>
      </c>
      <c r="R65" s="65"/>
    </row>
    <row r="66" spans="1:18" ht="15.75" x14ac:dyDescent="0.25">
      <c r="A66" s="54" t="s">
        <v>85</v>
      </c>
      <c r="B66" s="127">
        <v>38496</v>
      </c>
      <c r="C66" s="127">
        <v>38661</v>
      </c>
      <c r="D66" s="5">
        <f t="shared" si="1"/>
        <v>165</v>
      </c>
      <c r="E66" s="47">
        <f t="shared" si="2"/>
        <v>259000</v>
      </c>
      <c r="F66" s="56">
        <f t="shared" si="3"/>
        <v>26000</v>
      </c>
      <c r="G66" s="47">
        <f t="shared" si="4"/>
        <v>285000</v>
      </c>
      <c r="H66" s="132">
        <v>1473</v>
      </c>
      <c r="I66" s="132">
        <v>1499</v>
      </c>
      <c r="J66" s="49">
        <f t="shared" si="5"/>
        <v>26</v>
      </c>
      <c r="K66" s="58">
        <f t="shared" si="6"/>
        <v>26</v>
      </c>
      <c r="L66" s="59">
        <f t="shared" si="7"/>
        <v>0</v>
      </c>
      <c r="M66" s="50">
        <f t="shared" si="8"/>
        <v>156000</v>
      </c>
      <c r="N66" s="52">
        <f t="shared" si="0"/>
        <v>441000</v>
      </c>
      <c r="O66" s="58">
        <v>2100</v>
      </c>
      <c r="P66" s="58">
        <v>0</v>
      </c>
      <c r="Q66" s="58"/>
      <c r="R66" s="60"/>
    </row>
    <row r="67" spans="1:18" ht="15.75" x14ac:dyDescent="0.25">
      <c r="A67" s="54" t="s">
        <v>86</v>
      </c>
      <c r="B67" s="127">
        <v>36559</v>
      </c>
      <c r="C67" s="127">
        <v>36699</v>
      </c>
      <c r="D67" s="5">
        <f t="shared" si="1"/>
        <v>140</v>
      </c>
      <c r="E67" s="47">
        <f t="shared" si="2"/>
        <v>219000</v>
      </c>
      <c r="F67" s="56">
        <f t="shared" si="3"/>
        <v>22000</v>
      </c>
      <c r="G67" s="47">
        <f t="shared" si="4"/>
        <v>241000</v>
      </c>
      <c r="H67" s="132">
        <v>2700</v>
      </c>
      <c r="I67" s="132">
        <v>2719</v>
      </c>
      <c r="J67" s="49">
        <f t="shared" si="5"/>
        <v>19</v>
      </c>
      <c r="K67" s="58">
        <f t="shared" si="6"/>
        <v>19</v>
      </c>
      <c r="L67" s="59">
        <f t="shared" si="7"/>
        <v>0</v>
      </c>
      <c r="M67" s="50">
        <f t="shared" si="8"/>
        <v>114000</v>
      </c>
      <c r="N67" s="52">
        <f t="shared" si="0"/>
        <v>355000</v>
      </c>
      <c r="O67" s="58">
        <v>2100</v>
      </c>
      <c r="P67" s="58">
        <v>16</v>
      </c>
      <c r="Q67" s="58">
        <v>40000</v>
      </c>
      <c r="R67" s="60"/>
    </row>
    <row r="68" spans="1:18" ht="15.75" x14ac:dyDescent="0.25">
      <c r="A68" s="54" t="s">
        <v>87</v>
      </c>
      <c r="B68" s="127">
        <v>16556</v>
      </c>
      <c r="C68" s="127">
        <v>16720</v>
      </c>
      <c r="D68" s="5">
        <f t="shared" si="1"/>
        <v>164</v>
      </c>
      <c r="E68" s="47">
        <f t="shared" si="2"/>
        <v>257000</v>
      </c>
      <c r="F68" s="56">
        <f t="shared" si="3"/>
        <v>26000</v>
      </c>
      <c r="G68" s="47">
        <f t="shared" si="4"/>
        <v>283000</v>
      </c>
      <c r="H68" s="132">
        <v>5175</v>
      </c>
      <c r="I68" s="132">
        <v>5193</v>
      </c>
      <c r="J68" s="49">
        <f t="shared" si="5"/>
        <v>18</v>
      </c>
      <c r="K68" s="58">
        <f t="shared" si="6"/>
        <v>18</v>
      </c>
      <c r="L68" s="59">
        <f t="shared" si="7"/>
        <v>0</v>
      </c>
      <c r="M68" s="50">
        <f t="shared" si="8"/>
        <v>108000</v>
      </c>
      <c r="N68" s="52">
        <f t="shared" si="0"/>
        <v>391000</v>
      </c>
      <c r="O68" s="58">
        <v>2100</v>
      </c>
      <c r="P68" s="58">
        <v>18</v>
      </c>
      <c r="Q68" s="58">
        <v>45000</v>
      </c>
      <c r="R68" s="60"/>
    </row>
    <row r="69" spans="1:18" ht="15.75" x14ac:dyDescent="0.25">
      <c r="A69" s="54" t="s">
        <v>88</v>
      </c>
      <c r="B69" s="127">
        <v>35369</v>
      </c>
      <c r="C69" s="127">
        <v>35552</v>
      </c>
      <c r="D69" s="5">
        <f t="shared" si="1"/>
        <v>183</v>
      </c>
      <c r="E69" s="47">
        <f t="shared" si="2"/>
        <v>288000</v>
      </c>
      <c r="F69" s="56">
        <f t="shared" si="3"/>
        <v>29000</v>
      </c>
      <c r="G69" s="47">
        <f t="shared" si="4"/>
        <v>317000</v>
      </c>
      <c r="H69" s="132">
        <v>1073</v>
      </c>
      <c r="I69" s="132">
        <v>1090</v>
      </c>
      <c r="J69" s="49">
        <f t="shared" si="5"/>
        <v>17</v>
      </c>
      <c r="K69" s="58">
        <f t="shared" si="6"/>
        <v>17</v>
      </c>
      <c r="L69" s="59">
        <f t="shared" si="7"/>
        <v>0</v>
      </c>
      <c r="M69" s="50">
        <f t="shared" si="8"/>
        <v>102000</v>
      </c>
      <c r="N69" s="52">
        <f t="shared" si="0"/>
        <v>419000</v>
      </c>
      <c r="O69" s="58">
        <v>2100</v>
      </c>
      <c r="P69" s="58">
        <v>16</v>
      </c>
      <c r="Q69" s="58">
        <v>70000</v>
      </c>
      <c r="R69" s="60"/>
    </row>
    <row r="70" spans="1:18" ht="15.75" x14ac:dyDescent="0.25">
      <c r="A70" s="54" t="s">
        <v>89</v>
      </c>
      <c r="B70" s="127">
        <v>33586</v>
      </c>
      <c r="C70" s="127">
        <v>33737</v>
      </c>
      <c r="D70" s="5">
        <f t="shared" si="1"/>
        <v>151</v>
      </c>
      <c r="E70" s="47">
        <f t="shared" si="2"/>
        <v>237000</v>
      </c>
      <c r="F70" s="56">
        <f t="shared" si="3"/>
        <v>24000</v>
      </c>
      <c r="G70" s="47">
        <f t="shared" si="4"/>
        <v>261000</v>
      </c>
      <c r="H70" s="132">
        <v>4012</v>
      </c>
      <c r="I70" s="132">
        <v>4044</v>
      </c>
      <c r="J70" s="49">
        <f t="shared" si="5"/>
        <v>32</v>
      </c>
      <c r="K70" s="58">
        <f t="shared" si="6"/>
        <v>32</v>
      </c>
      <c r="L70" s="59">
        <f t="shared" si="7"/>
        <v>0</v>
      </c>
      <c r="M70" s="50">
        <f t="shared" si="8"/>
        <v>192000</v>
      </c>
      <c r="N70" s="52">
        <f t="shared" si="0"/>
        <v>453000</v>
      </c>
      <c r="O70" s="58">
        <v>2100</v>
      </c>
      <c r="P70" s="58">
        <v>0</v>
      </c>
      <c r="Q70" s="58">
        <v>10000</v>
      </c>
      <c r="R70" s="60"/>
    </row>
    <row r="71" spans="1:18" ht="15.75" x14ac:dyDescent="0.25">
      <c r="A71" s="54" t="s">
        <v>90</v>
      </c>
      <c r="B71" s="127">
        <v>30753</v>
      </c>
      <c r="C71" s="127">
        <v>30897</v>
      </c>
      <c r="D71" s="5">
        <f t="shared" si="1"/>
        <v>144</v>
      </c>
      <c r="E71" s="47">
        <f t="shared" si="2"/>
        <v>225000</v>
      </c>
      <c r="F71" s="56">
        <f t="shared" si="3"/>
        <v>23000</v>
      </c>
      <c r="G71" s="47">
        <f t="shared" si="4"/>
        <v>248000</v>
      </c>
      <c r="H71" s="132">
        <v>43</v>
      </c>
      <c r="I71" s="132">
        <v>52</v>
      </c>
      <c r="J71" s="49">
        <f t="shared" si="5"/>
        <v>9</v>
      </c>
      <c r="K71" s="58">
        <f t="shared" si="6"/>
        <v>9</v>
      </c>
      <c r="L71" s="59">
        <f t="shared" si="7"/>
        <v>0</v>
      </c>
      <c r="M71" s="50">
        <f t="shared" si="8"/>
        <v>54000</v>
      </c>
      <c r="N71" s="52">
        <f t="shared" si="0"/>
        <v>302000</v>
      </c>
      <c r="O71" s="58">
        <v>2100</v>
      </c>
      <c r="P71" s="58">
        <v>0</v>
      </c>
      <c r="Q71" s="58">
        <v>25000</v>
      </c>
      <c r="R71" s="60"/>
    </row>
    <row r="72" spans="1:18" ht="15.75" x14ac:dyDescent="0.25">
      <c r="A72" s="54" t="s">
        <v>91</v>
      </c>
      <c r="B72" s="127">
        <v>30759</v>
      </c>
      <c r="C72" s="127">
        <v>30934</v>
      </c>
      <c r="D72" s="5">
        <f t="shared" si="1"/>
        <v>175</v>
      </c>
      <c r="E72" s="47">
        <f t="shared" si="2"/>
        <v>275000</v>
      </c>
      <c r="F72" s="56">
        <f t="shared" si="3"/>
        <v>28000</v>
      </c>
      <c r="G72" s="47">
        <f t="shared" si="4"/>
        <v>303000</v>
      </c>
      <c r="H72" s="132">
        <v>2353</v>
      </c>
      <c r="I72" s="132">
        <v>2382</v>
      </c>
      <c r="J72" s="49">
        <f t="shared" si="5"/>
        <v>29</v>
      </c>
      <c r="K72" s="58">
        <f t="shared" si="6"/>
        <v>29</v>
      </c>
      <c r="L72" s="59">
        <f t="shared" si="7"/>
        <v>0</v>
      </c>
      <c r="M72" s="50">
        <f t="shared" si="8"/>
        <v>174000</v>
      </c>
      <c r="N72" s="52">
        <f t="shared" si="0"/>
        <v>477000</v>
      </c>
      <c r="O72" s="58">
        <v>2100</v>
      </c>
      <c r="P72" s="58">
        <v>0</v>
      </c>
      <c r="Q72" s="58">
        <v>55000</v>
      </c>
      <c r="R72" s="60"/>
    </row>
    <row r="73" spans="1:18" ht="15.75" x14ac:dyDescent="0.25">
      <c r="A73" s="54" t="s">
        <v>92</v>
      </c>
      <c r="B73" s="127">
        <v>33976</v>
      </c>
      <c r="C73" s="127">
        <v>34174</v>
      </c>
      <c r="D73" s="5">
        <f t="shared" si="1"/>
        <v>198</v>
      </c>
      <c r="E73" s="47">
        <f t="shared" si="2"/>
        <v>312000</v>
      </c>
      <c r="F73" s="56">
        <f t="shared" si="3"/>
        <v>31000</v>
      </c>
      <c r="G73" s="47">
        <f t="shared" si="4"/>
        <v>343000</v>
      </c>
      <c r="H73" s="132">
        <v>2235</v>
      </c>
      <c r="I73" s="132">
        <v>2256</v>
      </c>
      <c r="J73" s="49">
        <f t="shared" si="5"/>
        <v>21</v>
      </c>
      <c r="K73" s="58">
        <f t="shared" si="6"/>
        <v>21</v>
      </c>
      <c r="L73" s="59">
        <f t="shared" si="7"/>
        <v>0</v>
      </c>
      <c r="M73" s="50">
        <f t="shared" si="8"/>
        <v>126000</v>
      </c>
      <c r="N73" s="52">
        <f t="shared" si="0"/>
        <v>469000</v>
      </c>
      <c r="O73" s="58">
        <v>2100</v>
      </c>
      <c r="P73" s="58">
        <v>24</v>
      </c>
      <c r="Q73" s="58">
        <v>20000</v>
      </c>
      <c r="R73" s="60"/>
    </row>
    <row r="74" spans="1:18" ht="15.75" x14ac:dyDescent="0.25">
      <c r="A74" s="54" t="s">
        <v>93</v>
      </c>
      <c r="B74" s="127">
        <v>9835</v>
      </c>
      <c r="C74" s="127">
        <v>9938</v>
      </c>
      <c r="D74" s="5">
        <f t="shared" si="1"/>
        <v>103</v>
      </c>
      <c r="E74" s="47">
        <f t="shared" si="2"/>
        <v>160000</v>
      </c>
      <c r="F74" s="56">
        <f t="shared" si="3"/>
        <v>16000</v>
      </c>
      <c r="G74" s="47">
        <f t="shared" si="4"/>
        <v>176000</v>
      </c>
      <c r="H74" s="132">
        <v>202</v>
      </c>
      <c r="I74" s="132">
        <v>210</v>
      </c>
      <c r="J74" s="49">
        <f t="shared" si="5"/>
        <v>8</v>
      </c>
      <c r="K74" s="58">
        <f t="shared" si="6"/>
        <v>8</v>
      </c>
      <c r="L74" s="59">
        <f t="shared" si="7"/>
        <v>0</v>
      </c>
      <c r="M74" s="50">
        <f t="shared" si="8"/>
        <v>48000</v>
      </c>
      <c r="N74" s="52">
        <f t="shared" si="0"/>
        <v>224000</v>
      </c>
      <c r="O74" s="58">
        <v>2100</v>
      </c>
      <c r="P74" s="58">
        <v>19</v>
      </c>
      <c r="Q74" s="58">
        <v>25000</v>
      </c>
      <c r="R74" s="60"/>
    </row>
    <row r="75" spans="1:18" ht="15.75" x14ac:dyDescent="0.25">
      <c r="A75" s="54" t="s">
        <v>94</v>
      </c>
      <c r="B75" s="127">
        <v>34798</v>
      </c>
      <c r="C75" s="127">
        <v>34943</v>
      </c>
      <c r="D75" s="5">
        <f t="shared" si="1"/>
        <v>145</v>
      </c>
      <c r="E75" s="47">
        <f t="shared" si="2"/>
        <v>227000</v>
      </c>
      <c r="F75" s="56">
        <f t="shared" si="3"/>
        <v>23000</v>
      </c>
      <c r="G75" s="47">
        <f t="shared" si="4"/>
        <v>250000</v>
      </c>
      <c r="H75" s="135">
        <v>22</v>
      </c>
      <c r="I75" s="135">
        <v>37</v>
      </c>
      <c r="J75" s="49">
        <f t="shared" si="5"/>
        <v>15</v>
      </c>
      <c r="K75" s="58">
        <f t="shared" si="6"/>
        <v>15</v>
      </c>
      <c r="L75" s="59">
        <f t="shared" si="7"/>
        <v>0</v>
      </c>
      <c r="M75" s="50">
        <f t="shared" si="8"/>
        <v>90000</v>
      </c>
      <c r="N75" s="52">
        <f t="shared" si="0"/>
        <v>340000</v>
      </c>
      <c r="O75" s="58">
        <v>2100</v>
      </c>
      <c r="P75" s="58">
        <v>61</v>
      </c>
      <c r="Q75" s="58">
        <v>20000</v>
      </c>
      <c r="R75" s="60"/>
    </row>
    <row r="76" spans="1:18" ht="15.75" x14ac:dyDescent="0.25">
      <c r="A76" s="54" t="s">
        <v>95</v>
      </c>
      <c r="B76" s="127">
        <v>37444</v>
      </c>
      <c r="C76" s="127">
        <v>37589</v>
      </c>
      <c r="D76" s="5">
        <f t="shared" si="1"/>
        <v>145</v>
      </c>
      <c r="E76" s="47">
        <f t="shared" si="2"/>
        <v>227000</v>
      </c>
      <c r="F76" s="56">
        <f t="shared" si="3"/>
        <v>23000</v>
      </c>
      <c r="G76" s="47">
        <f t="shared" si="4"/>
        <v>250000</v>
      </c>
      <c r="H76" s="132">
        <v>1576</v>
      </c>
      <c r="I76" s="132">
        <v>1599</v>
      </c>
      <c r="J76" s="49">
        <f t="shared" si="5"/>
        <v>23</v>
      </c>
      <c r="K76" s="58">
        <f t="shared" si="6"/>
        <v>23</v>
      </c>
      <c r="L76" s="59">
        <f t="shared" si="7"/>
        <v>0</v>
      </c>
      <c r="M76" s="50">
        <f t="shared" si="8"/>
        <v>138000</v>
      </c>
      <c r="N76" s="52">
        <f t="shared" si="0"/>
        <v>388000</v>
      </c>
      <c r="O76" s="58">
        <v>2100</v>
      </c>
      <c r="P76" s="58">
        <v>21</v>
      </c>
      <c r="Q76" s="58">
        <v>20000</v>
      </c>
      <c r="R76" s="136"/>
    </row>
    <row r="77" spans="1:18" ht="15.75" x14ac:dyDescent="0.25">
      <c r="A77" s="54" t="s">
        <v>96</v>
      </c>
      <c r="B77" s="127">
        <v>34163</v>
      </c>
      <c r="C77" s="127">
        <v>34298</v>
      </c>
      <c r="D77" s="5">
        <f t="shared" si="1"/>
        <v>135</v>
      </c>
      <c r="E77" s="47">
        <f t="shared" si="2"/>
        <v>211000</v>
      </c>
      <c r="F77" s="56">
        <f t="shared" si="3"/>
        <v>21000</v>
      </c>
      <c r="G77" s="47">
        <f t="shared" si="4"/>
        <v>232000</v>
      </c>
      <c r="H77" s="132">
        <v>1779</v>
      </c>
      <c r="I77" s="132">
        <v>1800</v>
      </c>
      <c r="J77" s="49">
        <f t="shared" si="5"/>
        <v>21</v>
      </c>
      <c r="K77" s="58">
        <f t="shared" si="6"/>
        <v>21</v>
      </c>
      <c r="L77" s="59">
        <f t="shared" si="7"/>
        <v>0</v>
      </c>
      <c r="M77" s="50">
        <f t="shared" si="8"/>
        <v>126000</v>
      </c>
      <c r="N77" s="52">
        <f t="shared" si="0"/>
        <v>358000</v>
      </c>
      <c r="O77" s="58">
        <v>2100</v>
      </c>
      <c r="P77" s="58">
        <v>36</v>
      </c>
      <c r="Q77" s="58">
        <v>45000</v>
      </c>
      <c r="R77" s="60"/>
    </row>
    <row r="78" spans="1:18" ht="15.75" x14ac:dyDescent="0.25">
      <c r="A78" s="54" t="s">
        <v>97</v>
      </c>
      <c r="B78" s="127">
        <v>31541</v>
      </c>
      <c r="C78" s="127">
        <v>31689</v>
      </c>
      <c r="D78" s="5">
        <f t="shared" si="1"/>
        <v>148</v>
      </c>
      <c r="E78" s="47">
        <f t="shared" si="2"/>
        <v>232000</v>
      </c>
      <c r="F78" s="56">
        <f t="shared" si="3"/>
        <v>23000</v>
      </c>
      <c r="G78" s="47">
        <f t="shared" si="4"/>
        <v>255000</v>
      </c>
      <c r="H78" s="132">
        <v>45</v>
      </c>
      <c r="I78" s="132">
        <v>54</v>
      </c>
      <c r="J78" s="49">
        <f t="shared" si="5"/>
        <v>9</v>
      </c>
      <c r="K78" s="58">
        <f t="shared" si="6"/>
        <v>9</v>
      </c>
      <c r="L78" s="59">
        <f t="shared" si="7"/>
        <v>0</v>
      </c>
      <c r="M78" s="50">
        <f t="shared" si="8"/>
        <v>54000</v>
      </c>
      <c r="N78" s="52">
        <f t="shared" si="0"/>
        <v>309000</v>
      </c>
      <c r="O78" s="58">
        <v>2100</v>
      </c>
      <c r="P78" s="58">
        <v>28</v>
      </c>
      <c r="Q78" s="58">
        <v>25000</v>
      </c>
      <c r="R78" s="60"/>
    </row>
    <row r="79" spans="1:18" ht="15.75" x14ac:dyDescent="0.25">
      <c r="A79" s="54" t="s">
        <v>98</v>
      </c>
      <c r="B79" s="127">
        <v>40981</v>
      </c>
      <c r="C79" s="127">
        <v>41125</v>
      </c>
      <c r="D79" s="5">
        <f t="shared" si="1"/>
        <v>144</v>
      </c>
      <c r="E79" s="47">
        <f t="shared" si="2"/>
        <v>225000</v>
      </c>
      <c r="F79" s="56">
        <f t="shared" si="3"/>
        <v>23000</v>
      </c>
      <c r="G79" s="47">
        <f t="shared" si="4"/>
        <v>248000</v>
      </c>
      <c r="H79" s="132">
        <v>2304</v>
      </c>
      <c r="I79" s="132">
        <v>2327</v>
      </c>
      <c r="J79" s="49">
        <f t="shared" si="5"/>
        <v>23</v>
      </c>
      <c r="K79" s="58">
        <f t="shared" si="6"/>
        <v>23</v>
      </c>
      <c r="L79" s="59">
        <f t="shared" si="7"/>
        <v>0</v>
      </c>
      <c r="M79" s="50">
        <f t="shared" si="8"/>
        <v>138000</v>
      </c>
      <c r="N79" s="52">
        <f t="shared" ref="N79:N94" si="9">ROUND(E79+F79+M79,-3)</f>
        <v>386000</v>
      </c>
      <c r="O79" s="58">
        <v>2100</v>
      </c>
      <c r="P79" s="58">
        <v>15</v>
      </c>
      <c r="Q79" s="58">
        <v>40000</v>
      </c>
      <c r="R79" s="60"/>
    </row>
    <row r="80" spans="1:18" ht="15.75" x14ac:dyDescent="0.25">
      <c r="A80" s="54" t="s">
        <v>99</v>
      </c>
      <c r="B80" s="127">
        <v>32727</v>
      </c>
      <c r="C80" s="127">
        <v>32852</v>
      </c>
      <c r="D80" s="5">
        <f t="shared" ref="D80:D94" si="10">C80-B80</f>
        <v>125</v>
      </c>
      <c r="E80" s="47">
        <f t="shared" ref="E80:E94" si="11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-3)</f>
        <v>195000</v>
      </c>
      <c r="F80" s="56">
        <f t="shared" ref="F80:F94" si="12">ROUND(E80*10%,-3)</f>
        <v>20000</v>
      </c>
      <c r="G80" s="47">
        <f t="shared" ref="G80:G94" si="13">E80+F80</f>
        <v>215000</v>
      </c>
      <c r="H80" s="132">
        <v>165</v>
      </c>
      <c r="I80" s="132">
        <v>191</v>
      </c>
      <c r="J80" s="49">
        <f t="shared" ref="J80:J94" si="14">I80-H80</f>
        <v>26</v>
      </c>
      <c r="K80" s="58">
        <f t="shared" ref="K80:K94" si="15">IF(J80&lt;=32,J80,32)</f>
        <v>26</v>
      </c>
      <c r="L80" s="59">
        <f t="shared" ref="L80:L94" si="16">IF(J80&gt;32,J80-32,0)</f>
        <v>0</v>
      </c>
      <c r="M80" s="50">
        <f t="shared" ref="M80:M94" si="17">ROUND((K80*6000+L80*13000),-3)</f>
        <v>156000</v>
      </c>
      <c r="N80" s="52">
        <f t="shared" si="9"/>
        <v>371000</v>
      </c>
      <c r="O80" s="58">
        <v>2100</v>
      </c>
      <c r="P80" s="58">
        <v>29</v>
      </c>
      <c r="Q80" s="58"/>
      <c r="R80" s="60"/>
    </row>
    <row r="81" spans="1:18" ht="15.75" x14ac:dyDescent="0.25">
      <c r="A81" s="54" t="s">
        <v>100</v>
      </c>
      <c r="B81" s="127">
        <v>11543</v>
      </c>
      <c r="C81" s="127">
        <v>11705</v>
      </c>
      <c r="D81" s="5">
        <f t="shared" si="10"/>
        <v>162</v>
      </c>
      <c r="E81" s="47">
        <f t="shared" si="11"/>
        <v>254000</v>
      </c>
      <c r="F81" s="56">
        <f t="shared" si="12"/>
        <v>25000</v>
      </c>
      <c r="G81" s="47">
        <f t="shared" si="13"/>
        <v>279000</v>
      </c>
      <c r="H81" s="132">
        <v>13</v>
      </c>
      <c r="I81" s="132">
        <v>60</v>
      </c>
      <c r="J81" s="49">
        <f t="shared" si="14"/>
        <v>47</v>
      </c>
      <c r="K81" s="58">
        <f t="shared" si="15"/>
        <v>32</v>
      </c>
      <c r="L81" s="59">
        <f t="shared" si="16"/>
        <v>15</v>
      </c>
      <c r="M81" s="50">
        <f t="shared" si="17"/>
        <v>387000</v>
      </c>
      <c r="N81" s="52">
        <f t="shared" si="9"/>
        <v>666000</v>
      </c>
      <c r="O81" s="58">
        <v>2100</v>
      </c>
      <c r="P81" s="58">
        <v>17</v>
      </c>
      <c r="Q81" s="58"/>
      <c r="R81" s="60"/>
    </row>
    <row r="82" spans="1:18" ht="15.75" x14ac:dyDescent="0.25">
      <c r="A82" s="54" t="s">
        <v>101</v>
      </c>
      <c r="B82" s="127">
        <v>39914</v>
      </c>
      <c r="C82" s="127">
        <v>40044</v>
      </c>
      <c r="D82" s="5">
        <f t="shared" si="10"/>
        <v>130</v>
      </c>
      <c r="E82" s="47">
        <f t="shared" si="11"/>
        <v>203000</v>
      </c>
      <c r="F82" s="56">
        <f t="shared" si="12"/>
        <v>20000</v>
      </c>
      <c r="G82" s="47">
        <f t="shared" si="13"/>
        <v>223000</v>
      </c>
      <c r="H82" s="132">
        <v>1830</v>
      </c>
      <c r="I82" s="132">
        <v>1850</v>
      </c>
      <c r="J82" s="49">
        <f t="shared" si="14"/>
        <v>20</v>
      </c>
      <c r="K82" s="58">
        <f t="shared" si="15"/>
        <v>20</v>
      </c>
      <c r="L82" s="59">
        <f t="shared" si="16"/>
        <v>0</v>
      </c>
      <c r="M82" s="50">
        <f t="shared" si="17"/>
        <v>120000</v>
      </c>
      <c r="N82" s="52">
        <f t="shared" si="9"/>
        <v>343000</v>
      </c>
      <c r="O82" s="58">
        <v>2100</v>
      </c>
      <c r="P82" s="58">
        <v>8</v>
      </c>
      <c r="Q82" s="58">
        <v>20000</v>
      </c>
      <c r="R82" s="60"/>
    </row>
    <row r="83" spans="1:18" ht="15.75" x14ac:dyDescent="0.25">
      <c r="A83" s="54" t="s">
        <v>102</v>
      </c>
      <c r="B83" s="127">
        <v>34495</v>
      </c>
      <c r="C83" s="127">
        <v>34673</v>
      </c>
      <c r="D83" s="5">
        <f t="shared" si="10"/>
        <v>178</v>
      </c>
      <c r="E83" s="47">
        <f t="shared" si="11"/>
        <v>280000</v>
      </c>
      <c r="F83" s="56">
        <f t="shared" si="12"/>
        <v>28000</v>
      </c>
      <c r="G83" s="47">
        <f t="shared" si="13"/>
        <v>308000</v>
      </c>
      <c r="H83" s="132">
        <v>900</v>
      </c>
      <c r="I83" s="132">
        <v>920</v>
      </c>
      <c r="J83" s="49">
        <f t="shared" si="14"/>
        <v>20</v>
      </c>
      <c r="K83" s="58">
        <f t="shared" si="15"/>
        <v>20</v>
      </c>
      <c r="L83" s="59">
        <f t="shared" si="16"/>
        <v>0</v>
      </c>
      <c r="M83" s="50">
        <f t="shared" si="17"/>
        <v>120000</v>
      </c>
      <c r="N83" s="52">
        <f t="shared" si="9"/>
        <v>428000</v>
      </c>
      <c r="O83" s="58">
        <v>2100</v>
      </c>
      <c r="P83" s="58">
        <v>14</v>
      </c>
      <c r="Q83" s="58">
        <v>10000</v>
      </c>
      <c r="R83" s="60"/>
    </row>
    <row r="84" spans="1:18" ht="15.75" x14ac:dyDescent="0.25">
      <c r="A84" s="54" t="s">
        <v>103</v>
      </c>
      <c r="B84" s="127">
        <v>35444</v>
      </c>
      <c r="C84" s="127">
        <v>35598</v>
      </c>
      <c r="D84" s="5">
        <f t="shared" si="10"/>
        <v>154</v>
      </c>
      <c r="E84" s="47">
        <f t="shared" si="11"/>
        <v>241000</v>
      </c>
      <c r="F84" s="56">
        <f t="shared" si="12"/>
        <v>24000</v>
      </c>
      <c r="G84" s="47">
        <f t="shared" si="13"/>
        <v>265000</v>
      </c>
      <c r="H84" s="132">
        <v>42</v>
      </c>
      <c r="I84" s="132">
        <v>66</v>
      </c>
      <c r="J84" s="49">
        <f t="shared" si="14"/>
        <v>24</v>
      </c>
      <c r="K84" s="58">
        <f t="shared" si="15"/>
        <v>24</v>
      </c>
      <c r="L84" s="59">
        <f t="shared" si="16"/>
        <v>0</v>
      </c>
      <c r="M84" s="50">
        <f t="shared" si="17"/>
        <v>144000</v>
      </c>
      <c r="N84" s="52">
        <f t="shared" si="9"/>
        <v>409000</v>
      </c>
      <c r="O84" s="58">
        <v>2100</v>
      </c>
      <c r="P84" s="58">
        <v>18</v>
      </c>
      <c r="Q84" s="58">
        <v>20000</v>
      </c>
      <c r="R84" s="60"/>
    </row>
    <row r="85" spans="1:18" ht="15.75" x14ac:dyDescent="0.25">
      <c r="A85" s="54" t="s">
        <v>104</v>
      </c>
      <c r="B85" s="127">
        <v>37709</v>
      </c>
      <c r="C85" s="127">
        <v>37853</v>
      </c>
      <c r="D85" s="5">
        <f t="shared" si="10"/>
        <v>144</v>
      </c>
      <c r="E85" s="47">
        <f t="shared" si="11"/>
        <v>225000</v>
      </c>
      <c r="F85" s="56">
        <f t="shared" si="12"/>
        <v>23000</v>
      </c>
      <c r="G85" s="47">
        <f t="shared" si="13"/>
        <v>248000</v>
      </c>
      <c r="H85" s="132">
        <v>445</v>
      </c>
      <c r="I85" s="132">
        <v>469</v>
      </c>
      <c r="J85" s="49">
        <f t="shared" si="14"/>
        <v>24</v>
      </c>
      <c r="K85" s="58">
        <f t="shared" si="15"/>
        <v>24</v>
      </c>
      <c r="L85" s="59">
        <f t="shared" si="16"/>
        <v>0</v>
      </c>
      <c r="M85" s="50">
        <f t="shared" si="17"/>
        <v>144000</v>
      </c>
      <c r="N85" s="52">
        <f t="shared" si="9"/>
        <v>392000</v>
      </c>
      <c r="O85" s="58">
        <v>2100</v>
      </c>
      <c r="P85" s="58">
        <v>13</v>
      </c>
      <c r="Q85" s="58">
        <v>20000</v>
      </c>
      <c r="R85" s="60"/>
    </row>
    <row r="86" spans="1:18" ht="15.75" x14ac:dyDescent="0.25">
      <c r="A86" s="54" t="s">
        <v>105</v>
      </c>
      <c r="B86" s="127">
        <v>36028</v>
      </c>
      <c r="C86" s="127">
        <v>36164</v>
      </c>
      <c r="D86" s="5">
        <f t="shared" si="10"/>
        <v>136</v>
      </c>
      <c r="E86" s="47">
        <f t="shared" si="11"/>
        <v>213000</v>
      </c>
      <c r="F86" s="56">
        <f t="shared" si="12"/>
        <v>21000</v>
      </c>
      <c r="G86" s="47">
        <f t="shared" si="13"/>
        <v>234000</v>
      </c>
      <c r="H86" s="132">
        <v>635</v>
      </c>
      <c r="I86" s="132">
        <v>686</v>
      </c>
      <c r="J86" s="49">
        <f t="shared" si="14"/>
        <v>51</v>
      </c>
      <c r="K86" s="58">
        <f t="shared" si="15"/>
        <v>32</v>
      </c>
      <c r="L86" s="59">
        <f t="shared" si="16"/>
        <v>19</v>
      </c>
      <c r="M86" s="50">
        <f t="shared" si="17"/>
        <v>439000</v>
      </c>
      <c r="N86" s="52">
        <f t="shared" si="9"/>
        <v>673000</v>
      </c>
      <c r="O86" s="58">
        <v>2100</v>
      </c>
      <c r="P86" s="58">
        <v>4</v>
      </c>
      <c r="Q86" s="58">
        <v>10000</v>
      </c>
      <c r="R86" s="60"/>
    </row>
    <row r="87" spans="1:18" ht="15.75" x14ac:dyDescent="0.25">
      <c r="A87" s="54" t="s">
        <v>106</v>
      </c>
      <c r="B87" s="127">
        <v>1790</v>
      </c>
      <c r="C87" s="127">
        <v>1918</v>
      </c>
      <c r="D87" s="5">
        <f t="shared" si="10"/>
        <v>128</v>
      </c>
      <c r="E87" s="47">
        <f t="shared" si="11"/>
        <v>200000</v>
      </c>
      <c r="F87" s="56">
        <f t="shared" si="12"/>
        <v>20000</v>
      </c>
      <c r="G87" s="47">
        <f t="shared" si="13"/>
        <v>220000</v>
      </c>
      <c r="H87" s="132">
        <v>2417</v>
      </c>
      <c r="I87" s="132">
        <v>2434</v>
      </c>
      <c r="J87" s="49">
        <f t="shared" si="14"/>
        <v>17</v>
      </c>
      <c r="K87" s="58">
        <f t="shared" si="15"/>
        <v>17</v>
      </c>
      <c r="L87" s="59">
        <f t="shared" si="16"/>
        <v>0</v>
      </c>
      <c r="M87" s="50">
        <f t="shared" si="17"/>
        <v>102000</v>
      </c>
      <c r="N87" s="52">
        <f t="shared" si="9"/>
        <v>322000</v>
      </c>
      <c r="O87" s="58">
        <v>2100</v>
      </c>
      <c r="P87" s="58">
        <v>4</v>
      </c>
      <c r="Q87" s="58">
        <v>10000</v>
      </c>
      <c r="R87" s="60"/>
    </row>
    <row r="88" spans="1:18" ht="15.75" x14ac:dyDescent="0.25">
      <c r="A88" s="45" t="s">
        <v>107</v>
      </c>
      <c r="B88" s="129">
        <v>36814</v>
      </c>
      <c r="C88" s="129">
        <v>37006</v>
      </c>
      <c r="D88" s="5">
        <f t="shared" si="10"/>
        <v>192</v>
      </c>
      <c r="E88" s="47">
        <f t="shared" si="11"/>
        <v>302000</v>
      </c>
      <c r="F88" s="56">
        <f t="shared" si="12"/>
        <v>30000</v>
      </c>
      <c r="G88" s="47">
        <f t="shared" si="13"/>
        <v>332000</v>
      </c>
      <c r="H88" s="132">
        <v>31</v>
      </c>
      <c r="I88" s="132">
        <v>47</v>
      </c>
      <c r="J88" s="49">
        <f t="shared" si="14"/>
        <v>16</v>
      </c>
      <c r="K88" s="58">
        <f t="shared" si="15"/>
        <v>16</v>
      </c>
      <c r="L88" s="59">
        <f t="shared" si="16"/>
        <v>0</v>
      </c>
      <c r="M88" s="50">
        <f t="shared" si="17"/>
        <v>96000</v>
      </c>
      <c r="N88" s="52">
        <f t="shared" si="9"/>
        <v>428000</v>
      </c>
      <c r="O88" s="58">
        <v>2100</v>
      </c>
      <c r="P88" s="58">
        <v>40</v>
      </c>
      <c r="Q88" s="58">
        <v>20000</v>
      </c>
      <c r="R88" s="67"/>
    </row>
    <row r="89" spans="1:18" ht="15.75" x14ac:dyDescent="0.25">
      <c r="A89" s="45" t="s">
        <v>108</v>
      </c>
      <c r="B89" s="129">
        <v>37140</v>
      </c>
      <c r="C89" s="129">
        <v>37275</v>
      </c>
      <c r="D89" s="5">
        <f t="shared" si="10"/>
        <v>135</v>
      </c>
      <c r="E89" s="47">
        <f t="shared" si="11"/>
        <v>211000</v>
      </c>
      <c r="F89" s="56">
        <f t="shared" si="12"/>
        <v>21000</v>
      </c>
      <c r="G89" s="47">
        <f t="shared" si="13"/>
        <v>232000</v>
      </c>
      <c r="H89" s="134">
        <v>539</v>
      </c>
      <c r="I89" s="134">
        <v>562</v>
      </c>
      <c r="J89" s="49">
        <f t="shared" si="14"/>
        <v>23</v>
      </c>
      <c r="K89" s="58">
        <f t="shared" si="15"/>
        <v>23</v>
      </c>
      <c r="L89" s="59">
        <f t="shared" si="16"/>
        <v>0</v>
      </c>
      <c r="M89" s="50">
        <f t="shared" si="17"/>
        <v>138000</v>
      </c>
      <c r="N89" s="52">
        <f t="shared" si="9"/>
        <v>370000</v>
      </c>
      <c r="O89" s="58">
        <v>2100</v>
      </c>
      <c r="P89" s="58">
        <v>16</v>
      </c>
      <c r="Q89" s="58">
        <v>25000</v>
      </c>
      <c r="R89" s="67"/>
    </row>
    <row r="90" spans="1:18" ht="15.75" x14ac:dyDescent="0.25">
      <c r="A90" s="45" t="s">
        <v>109</v>
      </c>
      <c r="B90" s="129">
        <v>37300</v>
      </c>
      <c r="C90" s="129">
        <v>37495</v>
      </c>
      <c r="D90" s="5">
        <f t="shared" si="10"/>
        <v>195</v>
      </c>
      <c r="E90" s="47">
        <f t="shared" si="11"/>
        <v>307000</v>
      </c>
      <c r="F90" s="56">
        <f t="shared" si="12"/>
        <v>31000</v>
      </c>
      <c r="G90" s="47">
        <f t="shared" si="13"/>
        <v>338000</v>
      </c>
      <c r="H90" s="134">
        <v>2176</v>
      </c>
      <c r="I90" s="134">
        <v>2212</v>
      </c>
      <c r="J90" s="49">
        <f t="shared" si="14"/>
        <v>36</v>
      </c>
      <c r="K90" s="58">
        <f>IF(J90&lt;=32,J90,32)</f>
        <v>32</v>
      </c>
      <c r="L90" s="59">
        <f t="shared" si="16"/>
        <v>4</v>
      </c>
      <c r="M90" s="50">
        <f t="shared" si="17"/>
        <v>244000</v>
      </c>
      <c r="N90" s="52">
        <f t="shared" si="9"/>
        <v>582000</v>
      </c>
      <c r="O90" s="58">
        <v>2100</v>
      </c>
      <c r="P90" s="58">
        <v>3</v>
      </c>
      <c r="Q90" s="58">
        <v>50000</v>
      </c>
      <c r="R90" s="67"/>
    </row>
    <row r="91" spans="1:18" ht="15.75" x14ac:dyDescent="0.25">
      <c r="A91" s="45" t="s">
        <v>110</v>
      </c>
      <c r="B91" s="129">
        <v>29899</v>
      </c>
      <c r="C91" s="129">
        <v>30067</v>
      </c>
      <c r="D91" s="5">
        <f t="shared" si="10"/>
        <v>168</v>
      </c>
      <c r="E91" s="47">
        <f t="shared" si="11"/>
        <v>264000</v>
      </c>
      <c r="F91" s="56">
        <f t="shared" si="12"/>
        <v>26000</v>
      </c>
      <c r="G91" s="47">
        <f t="shared" si="13"/>
        <v>290000</v>
      </c>
      <c r="H91" s="132">
        <v>1315</v>
      </c>
      <c r="I91" s="132">
        <v>1341</v>
      </c>
      <c r="J91" s="49">
        <f t="shared" si="14"/>
        <v>26</v>
      </c>
      <c r="K91" s="58">
        <f t="shared" si="15"/>
        <v>26</v>
      </c>
      <c r="L91" s="59">
        <f t="shared" si="16"/>
        <v>0</v>
      </c>
      <c r="M91" s="50">
        <f t="shared" si="17"/>
        <v>156000</v>
      </c>
      <c r="N91" s="52">
        <f t="shared" si="9"/>
        <v>446000</v>
      </c>
      <c r="O91" s="58">
        <v>2100</v>
      </c>
      <c r="P91" s="58">
        <v>26</v>
      </c>
      <c r="Q91" s="58">
        <v>10000</v>
      </c>
      <c r="R91" s="67"/>
    </row>
    <row r="92" spans="1:18" ht="15.75" x14ac:dyDescent="0.25">
      <c r="A92" s="45" t="s">
        <v>111</v>
      </c>
      <c r="B92" s="129">
        <v>37029</v>
      </c>
      <c r="C92" s="129">
        <v>37146</v>
      </c>
      <c r="D92" s="5">
        <f t="shared" si="10"/>
        <v>117</v>
      </c>
      <c r="E92" s="47">
        <f t="shared" si="11"/>
        <v>182000</v>
      </c>
      <c r="F92" s="56">
        <f t="shared" si="12"/>
        <v>18000</v>
      </c>
      <c r="G92" s="47">
        <f t="shared" si="13"/>
        <v>200000</v>
      </c>
      <c r="H92" s="134">
        <v>7110</v>
      </c>
      <c r="I92" s="134">
        <v>7135</v>
      </c>
      <c r="J92" s="49">
        <f t="shared" si="14"/>
        <v>25</v>
      </c>
      <c r="K92" s="58">
        <f t="shared" si="15"/>
        <v>25</v>
      </c>
      <c r="L92" s="59">
        <f t="shared" si="16"/>
        <v>0</v>
      </c>
      <c r="M92" s="50">
        <f t="shared" si="17"/>
        <v>150000</v>
      </c>
      <c r="N92" s="52">
        <f t="shared" si="9"/>
        <v>350000</v>
      </c>
      <c r="O92" s="58">
        <v>2100</v>
      </c>
      <c r="P92" s="58">
        <v>19</v>
      </c>
      <c r="Q92" s="58"/>
      <c r="R92" s="67"/>
    </row>
    <row r="93" spans="1:18" ht="15.75" x14ac:dyDescent="0.25">
      <c r="A93" s="45" t="s">
        <v>112</v>
      </c>
      <c r="B93" s="129">
        <v>29138</v>
      </c>
      <c r="C93" s="129">
        <v>29313</v>
      </c>
      <c r="D93" s="5">
        <f t="shared" si="10"/>
        <v>175</v>
      </c>
      <c r="E93" s="47">
        <f t="shared" si="11"/>
        <v>275000</v>
      </c>
      <c r="F93" s="56">
        <f t="shared" si="12"/>
        <v>28000</v>
      </c>
      <c r="G93" s="47">
        <f t="shared" si="13"/>
        <v>303000</v>
      </c>
      <c r="H93" s="134">
        <v>295</v>
      </c>
      <c r="I93" s="134">
        <v>319</v>
      </c>
      <c r="J93" s="49">
        <f t="shared" si="14"/>
        <v>24</v>
      </c>
      <c r="K93" s="58">
        <f t="shared" si="15"/>
        <v>24</v>
      </c>
      <c r="L93" s="59">
        <f t="shared" si="16"/>
        <v>0</v>
      </c>
      <c r="M93" s="50">
        <f t="shared" si="17"/>
        <v>144000</v>
      </c>
      <c r="N93" s="52">
        <f t="shared" si="9"/>
        <v>447000</v>
      </c>
      <c r="O93" s="58">
        <v>2100</v>
      </c>
      <c r="P93" s="58">
        <v>20</v>
      </c>
      <c r="Q93" s="58"/>
      <c r="R93" s="67"/>
    </row>
    <row r="94" spans="1:18" ht="15.75" x14ac:dyDescent="0.25">
      <c r="A94" s="45" t="s">
        <v>113</v>
      </c>
      <c r="B94" s="126">
        <v>32768</v>
      </c>
      <c r="C94" s="126">
        <v>32896</v>
      </c>
      <c r="D94" s="5">
        <f t="shared" si="10"/>
        <v>128</v>
      </c>
      <c r="E94" s="47">
        <f t="shared" si="11"/>
        <v>200000</v>
      </c>
      <c r="F94" s="47">
        <f t="shared" si="12"/>
        <v>20000</v>
      </c>
      <c r="G94" s="47">
        <f t="shared" si="13"/>
        <v>220000</v>
      </c>
      <c r="H94" s="130">
        <v>3966</v>
      </c>
      <c r="I94" s="130">
        <v>3995</v>
      </c>
      <c r="J94" s="49">
        <f t="shared" si="14"/>
        <v>29</v>
      </c>
      <c r="K94" s="50">
        <f t="shared" si="15"/>
        <v>29</v>
      </c>
      <c r="L94" s="51">
        <f t="shared" si="16"/>
        <v>0</v>
      </c>
      <c r="M94" s="50">
        <f t="shared" si="17"/>
        <v>174000</v>
      </c>
      <c r="N94" s="52">
        <f t="shared" si="9"/>
        <v>394000</v>
      </c>
      <c r="O94" s="50">
        <v>2100</v>
      </c>
      <c r="P94" s="50">
        <v>51</v>
      </c>
      <c r="Q94" s="50">
        <v>10000</v>
      </c>
      <c r="R94" s="53"/>
    </row>
    <row r="95" spans="1:18" ht="15.75" x14ac:dyDescent="0.25">
      <c r="A95" s="155" t="s">
        <v>114</v>
      </c>
      <c r="B95" s="156"/>
      <c r="C95" s="157"/>
      <c r="D95" s="5">
        <f>SUM(D15:D94)</f>
        <v>12146</v>
      </c>
      <c r="E95" s="47">
        <f>SUM(E15:E94)</f>
        <v>19208000</v>
      </c>
      <c r="F95" s="47">
        <f>SUM(F15:F94)</f>
        <v>1928000</v>
      </c>
      <c r="G95" s="47">
        <f>SUM(G15:G94)</f>
        <v>21136000</v>
      </c>
      <c r="H95" s="46"/>
      <c r="I95" s="46"/>
      <c r="J95" s="49">
        <f>SUM(J15:J94)</f>
        <v>2141</v>
      </c>
      <c r="K95" s="50">
        <f>SUM(K15:K94)</f>
        <v>2015</v>
      </c>
      <c r="L95" s="51">
        <f>SUM(L15:L94)</f>
        <v>126</v>
      </c>
      <c r="M95" s="50">
        <f>SUM(M15:M94)</f>
        <v>13728000</v>
      </c>
      <c r="N95" s="52">
        <f>SUM(N15:N94)</f>
        <v>34864000</v>
      </c>
      <c r="O95" s="50"/>
      <c r="P95" s="50"/>
      <c r="Q95" s="50"/>
      <c r="R95" s="68"/>
    </row>
    <row r="96" spans="1:18" ht="19.5" x14ac:dyDescent="0.25">
      <c r="A96" s="69" t="s">
        <v>129</v>
      </c>
      <c r="B96" s="70"/>
      <c r="C96" s="70"/>
      <c r="D96" s="71"/>
      <c r="E96" s="70"/>
      <c r="F96" s="70"/>
      <c r="G96" s="70"/>
      <c r="H96" s="70"/>
      <c r="I96" s="70"/>
      <c r="J96" s="71"/>
      <c r="K96" s="71"/>
      <c r="L96" s="70"/>
      <c r="M96" s="72"/>
      <c r="N96" s="101"/>
      <c r="O96" s="140">
        <f>N96/8/30</f>
        <v>0</v>
      </c>
      <c r="P96" s="140"/>
      <c r="Q96" s="140"/>
      <c r="R96" s="74"/>
    </row>
    <row r="97" spans="1:18" ht="18.75" x14ac:dyDescent="0.3">
      <c r="A97" s="27"/>
      <c r="B97" s="75"/>
      <c r="C97" s="75"/>
      <c r="D97" s="3"/>
      <c r="E97" s="76"/>
      <c r="F97" s="27"/>
      <c r="G97" s="27"/>
      <c r="H97" s="75"/>
      <c r="I97" s="139"/>
      <c r="J97" s="143"/>
      <c r="K97" s="143"/>
      <c r="L97" s="150" t="s">
        <v>137</v>
      </c>
      <c r="M97" s="148"/>
      <c r="N97" s="138"/>
      <c r="O97" s="148"/>
      <c r="P97" s="148"/>
      <c r="Q97" s="148"/>
      <c r="R97" s="148"/>
    </row>
    <row r="98" spans="1:18" ht="18.75" x14ac:dyDescent="0.3">
      <c r="A98" s="75"/>
      <c r="B98" s="159" t="s">
        <v>115</v>
      </c>
      <c r="C98" s="159"/>
      <c r="D98" s="159"/>
      <c r="E98" s="78"/>
      <c r="F98" s="79"/>
      <c r="G98" s="79"/>
      <c r="H98" s="79"/>
      <c r="I98" s="79"/>
      <c r="J98" s="80"/>
      <c r="K98" s="81"/>
      <c r="L98" s="78" t="s">
        <v>116</v>
      </c>
      <c r="M98" s="78"/>
      <c r="N98" s="78"/>
      <c r="O98" s="78"/>
      <c r="P98" s="78"/>
      <c r="Q98" s="78"/>
      <c r="R98" s="78"/>
    </row>
    <row r="99" spans="1:18" ht="18.75" x14ac:dyDescent="0.3">
      <c r="A99" s="146"/>
      <c r="B99" s="19"/>
      <c r="C99" s="75"/>
      <c r="D99" s="7"/>
      <c r="E99" s="146"/>
      <c r="F99" s="149"/>
      <c r="G99" s="149"/>
      <c r="H99" s="19"/>
      <c r="I99" s="83"/>
      <c r="J99" s="84"/>
      <c r="K99" s="85"/>
      <c r="L99" s="86"/>
      <c r="M99" s="146"/>
      <c r="N99" s="102"/>
      <c r="O99" s="146"/>
      <c r="P99" s="146"/>
      <c r="Q99" s="146"/>
      <c r="R99" s="23"/>
    </row>
    <row r="100" spans="1:18" ht="18.75" x14ac:dyDescent="0.3">
      <c r="A100" s="146"/>
      <c r="B100" s="19"/>
      <c r="C100" s="75"/>
      <c r="D100" s="7"/>
      <c r="E100" s="149"/>
      <c r="F100" s="149"/>
      <c r="G100" s="149"/>
      <c r="H100" s="87"/>
      <c r="I100" s="87"/>
      <c r="J100" s="84"/>
      <c r="K100" s="88"/>
      <c r="L100" s="149"/>
      <c r="M100" s="146"/>
      <c r="N100" s="102"/>
      <c r="O100" s="146"/>
      <c r="P100" s="146"/>
      <c r="Q100" s="146"/>
      <c r="R100" s="23"/>
    </row>
  </sheetData>
  <mergeCells count="15">
    <mergeCell ref="R13:R14"/>
    <mergeCell ref="A95:C95"/>
    <mergeCell ref="B98:D98"/>
    <mergeCell ref="A10:N10"/>
    <mergeCell ref="A11:N11"/>
    <mergeCell ref="A13:A14"/>
    <mergeCell ref="B13:G13"/>
    <mergeCell ref="H13:M13"/>
    <mergeCell ref="N13:N14"/>
    <mergeCell ref="A9:N9"/>
    <mergeCell ref="A1:F1"/>
    <mergeCell ref="A2:F2"/>
    <mergeCell ref="A3:R3"/>
    <mergeCell ref="A4:R4"/>
    <mergeCell ref="A6:D6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THÁNG 01</vt:lpstr>
      <vt:lpstr>THÁNG 02</vt:lpstr>
      <vt:lpstr>THÁNG 03</vt:lpstr>
      <vt:lpstr>THÁNG 04</vt:lpstr>
      <vt:lpstr>tháng 1</vt:lpstr>
      <vt:lpstr>'THÁNG 01'!Print_Titles</vt:lpstr>
      <vt:lpstr>'THÁNG 02'!Print_Titles</vt:lpstr>
      <vt:lpstr>'THÁNG 03'!Print_Titles</vt:lpstr>
      <vt:lpstr>'THÁNG 04'!Print_Titles</vt:lpstr>
      <vt:lpstr>'tháng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HUONGANH</cp:lastModifiedBy>
  <cp:lastPrinted>2018-01-30T09:07:54Z</cp:lastPrinted>
  <dcterms:created xsi:type="dcterms:W3CDTF">2017-02-07T03:17:48Z</dcterms:created>
  <dcterms:modified xsi:type="dcterms:W3CDTF">2018-02-01T01:10:47Z</dcterms:modified>
</cp:coreProperties>
</file>